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0380" windowHeight="7005" activeTab="0"/>
  </bookViews>
  <sheets>
    <sheet name="MR STRED" sheetId="1" r:id="rId1"/>
    <sheet name="IV.liga SEVER" sheetId="2" r:id="rId2"/>
    <sheet name="IV.liga JUH" sheetId="3" r:id="rId3"/>
    <sheet name="V. liga A" sheetId="4" r:id="rId4"/>
    <sheet name="V. liga B" sheetId="5" r:id="rId5"/>
    <sheet name="V. liga C" sheetId="6" r:id="rId6"/>
    <sheet name="V. liga D" sheetId="7" r:id="rId7"/>
  </sheets>
  <definedNames>
    <definedName name="_xlnm.Print_Area" localSheetId="2">'IV.liga JUH'!$A$1:$R$27</definedName>
    <definedName name="_xlnm.Print_Area" localSheetId="1">'IV.liga SEVER'!$A$1:$R$27</definedName>
    <definedName name="_xlnm.Print_Area" localSheetId="0">'MR STRED'!$A$1:$S$31</definedName>
    <definedName name="_xlnm.Print_Area" localSheetId="3">'V. liga A'!$A$4:$R$31</definedName>
    <definedName name="_xlnm.Print_Area" localSheetId="4">'V. liga B'!$A$1:$S$31</definedName>
    <definedName name="_xlnm.Print_Area" localSheetId="6">'V. liga D'!$A$1:$R$29</definedName>
  </definedNames>
  <calcPr fullCalcOnLoad="1"/>
</workbook>
</file>

<file path=xl/sharedStrings.xml><?xml version="1.0" encoding="utf-8"?>
<sst xmlns="http://schemas.openxmlformats.org/spreadsheetml/2006/main" count="322" uniqueCount="152">
  <si>
    <t>1. splátka</t>
  </si>
  <si>
    <t>2. splátka</t>
  </si>
  <si>
    <t>máj</t>
  </si>
  <si>
    <t>jún</t>
  </si>
  <si>
    <t>rozdiel</t>
  </si>
  <si>
    <t>vrátiť FK</t>
  </si>
  <si>
    <t>FUTALOVÝ KLUB</t>
  </si>
  <si>
    <t>3. splátka</t>
  </si>
  <si>
    <t>4. splátka</t>
  </si>
  <si>
    <t>zálohy spolu</t>
  </si>
  <si>
    <t>marec-apríl</t>
  </si>
  <si>
    <t>august</t>
  </si>
  <si>
    <t>september</t>
  </si>
  <si>
    <t>október-nov.</t>
  </si>
  <si>
    <t>SERVIS</t>
  </si>
  <si>
    <t>JAR</t>
  </si>
  <si>
    <t>JESEŇ</t>
  </si>
  <si>
    <t>náklady spolu</t>
  </si>
  <si>
    <t>doplatiť</t>
  </si>
  <si>
    <t>Vinica</t>
  </si>
  <si>
    <t>Hnúšťa</t>
  </si>
  <si>
    <t>SPOLU</t>
  </si>
  <si>
    <t>V. liga sk. D</t>
  </si>
  <si>
    <t>V. liga sk. C</t>
  </si>
  <si>
    <t>V. liga sk. B</t>
  </si>
  <si>
    <t>V. liga sk. A</t>
  </si>
  <si>
    <t>IV. liga JUH</t>
  </si>
  <si>
    <t>IV. liga SEVER</t>
  </si>
  <si>
    <t>MR STRED</t>
  </si>
  <si>
    <t>Detva</t>
  </si>
  <si>
    <t>Strečno</t>
  </si>
  <si>
    <t>Rajec</t>
  </si>
  <si>
    <t>Kotešová</t>
  </si>
  <si>
    <t>St. Bystrica</t>
  </si>
  <si>
    <t>Radoľa</t>
  </si>
  <si>
    <t>Raková</t>
  </si>
  <si>
    <t>Terchová</t>
  </si>
  <si>
    <t>Bánová</t>
  </si>
  <si>
    <t>N. Bystrica</t>
  </si>
  <si>
    <t>Belá</t>
  </si>
  <si>
    <t>Skalité</t>
  </si>
  <si>
    <t>Predmier</t>
  </si>
  <si>
    <t>Divinka</t>
  </si>
  <si>
    <t>Staškov</t>
  </si>
  <si>
    <t>Badín</t>
  </si>
  <si>
    <t>Divín</t>
  </si>
  <si>
    <t>Poltár</t>
  </si>
  <si>
    <t>Málinec</t>
  </si>
  <si>
    <t>Revúca</t>
  </si>
  <si>
    <t>Fiľakovo</t>
  </si>
  <si>
    <t>Tachty</t>
  </si>
  <si>
    <t>Žarnovica</t>
  </si>
  <si>
    <t>Makov</t>
  </si>
  <si>
    <t>Tvrdošín</t>
  </si>
  <si>
    <t>Or. Veselé</t>
  </si>
  <si>
    <t>Or. Jasenica</t>
  </si>
  <si>
    <t>L. Hrádok</t>
  </si>
  <si>
    <t>Bytčica</t>
  </si>
  <si>
    <t>Stráňavy</t>
  </si>
  <si>
    <t>K. Lieskovec</t>
  </si>
  <si>
    <t>Vrútky</t>
  </si>
  <si>
    <t>Rosina</t>
  </si>
  <si>
    <t>L. Lúčka</t>
  </si>
  <si>
    <t>Trstená</t>
  </si>
  <si>
    <t>T. Štiavnička</t>
  </si>
  <si>
    <t>VYÚČTOVANIE ZÁLOHOVÝCH PLTIEB ZA ČINNOSŤ R a DZ V ROKU 2013</t>
  </si>
  <si>
    <t>ZÁLOHOVÉ SPLÁTKY FK 2013</t>
  </si>
  <si>
    <t>SKUTOČNÉ NÁKLADY V MFS 2013 VYPLATENÉ R a DZ</t>
  </si>
  <si>
    <t>Bytča</t>
  </si>
  <si>
    <t>Brusno</t>
  </si>
  <si>
    <t>Krásno n/Kysucou</t>
  </si>
  <si>
    <t>Závažná Poruba</t>
  </si>
  <si>
    <t>K. N. Mesto</t>
  </si>
  <si>
    <t>Lipt. Štiavnica</t>
  </si>
  <si>
    <t>Kalinovo</t>
  </si>
  <si>
    <t>Žilina</t>
  </si>
  <si>
    <t>Banská Štiavnica</t>
  </si>
  <si>
    <t>Tisovec</t>
  </si>
  <si>
    <t>Nová Baňa</t>
  </si>
  <si>
    <t>Pohronie ZH-DŽ</t>
  </si>
  <si>
    <t>Čadca</t>
  </si>
  <si>
    <t>Teplička n/V -D. Tiž.</t>
  </si>
  <si>
    <t>pokrač.</t>
  </si>
  <si>
    <t>MZF</t>
  </si>
  <si>
    <t xml:space="preserve"> - uhradené</t>
  </si>
  <si>
    <t>Lučenec</t>
  </si>
  <si>
    <t>MFKBB/Rakytovce</t>
  </si>
  <si>
    <t xml:space="preserve"> - suma do 1 € (včetne) sa nevyrovnáva, vznikla pravdepodobne zaokrúhľovaním</t>
  </si>
  <si>
    <t>Belá - Dulice</t>
  </si>
  <si>
    <t>Štiavnické Bane</t>
  </si>
  <si>
    <t>Zvolen</t>
  </si>
  <si>
    <t>Podbrezová B</t>
  </si>
  <si>
    <t xml:space="preserve">Kováčová </t>
  </si>
  <si>
    <t>Veľký Krtíš</t>
  </si>
  <si>
    <t>Stráža</t>
  </si>
  <si>
    <t>Čierne</t>
  </si>
  <si>
    <t>ObFZ</t>
  </si>
  <si>
    <t xml:space="preserve">zostup </t>
  </si>
  <si>
    <t>október</t>
  </si>
  <si>
    <t>Zubrohlava</t>
  </si>
  <si>
    <t>Lisková</t>
  </si>
  <si>
    <t>Dúbrava</t>
  </si>
  <si>
    <t>Bešeňová</t>
  </si>
  <si>
    <t>Dražkovce</t>
  </si>
  <si>
    <t>Demänová</t>
  </si>
  <si>
    <t>Fomat Martin B</t>
  </si>
  <si>
    <t>Bobrov</t>
  </si>
  <si>
    <t>Vavrečka</t>
  </si>
  <si>
    <t>Diviaky</t>
  </si>
  <si>
    <t>Likavka</t>
  </si>
  <si>
    <t>Kláštor p/Znievom</t>
  </si>
  <si>
    <t>LM-Palúdzka</t>
  </si>
  <si>
    <t>Černová</t>
  </si>
  <si>
    <t>Malý Čepčín</t>
  </si>
  <si>
    <t>Sučany</t>
  </si>
  <si>
    <t>zostup</t>
  </si>
  <si>
    <t>Repište</t>
  </si>
  <si>
    <t>Priechod</t>
  </si>
  <si>
    <t>Pliešovce</t>
  </si>
  <si>
    <t>Hrochoť</t>
  </si>
  <si>
    <t>Krupina</t>
  </si>
  <si>
    <t>Sásová</t>
  </si>
  <si>
    <t>Šalková</t>
  </si>
  <si>
    <t>Dudince</t>
  </si>
  <si>
    <t>P.Č. Balog</t>
  </si>
  <si>
    <t>Medzibrod</t>
  </si>
  <si>
    <t>Hriňová</t>
  </si>
  <si>
    <t>Sl. Ľupča</t>
  </si>
  <si>
    <t>Jakub</t>
  </si>
  <si>
    <t>Jupie BB Podlav.</t>
  </si>
  <si>
    <t>Selce</t>
  </si>
  <si>
    <t>Veľká Lehota</t>
  </si>
  <si>
    <t>Jasenie</t>
  </si>
  <si>
    <t>Hliník n/Hronom</t>
  </si>
  <si>
    <t xml:space="preserve"> - prostriedky  už boli vrátené FK</t>
  </si>
  <si>
    <t>Buzitka</t>
  </si>
  <si>
    <t>D. Strehová</t>
  </si>
  <si>
    <t>Jesenské</t>
  </si>
  <si>
    <t>Balog nad Ipľom</t>
  </si>
  <si>
    <t>Tomášovce</t>
  </si>
  <si>
    <t>Sl. Ďarmoty</t>
  </si>
  <si>
    <t>Radzovce</t>
  </si>
  <si>
    <t>Lubeník</t>
  </si>
  <si>
    <t>Mýtna</t>
  </si>
  <si>
    <t>Tornaľa</t>
  </si>
  <si>
    <t>Čebovce</t>
  </si>
  <si>
    <t>Príbelce</t>
  </si>
  <si>
    <t>Olováry</t>
  </si>
  <si>
    <t>Sklabiná</t>
  </si>
  <si>
    <t>Nenince</t>
  </si>
  <si>
    <t>Hrnčiarska Ves</t>
  </si>
  <si>
    <t>Hajnáčka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</si>
</sst>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0.00_ ;[Red]\-0.00\ "/>
  </numFmts>
  <fonts count="45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0"/>
      <color indexed="10"/>
      <name val="Arial"/>
      <family val="0"/>
    </font>
    <font>
      <sz val="10"/>
      <color indexed="45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0"/>
    </font>
    <font>
      <b/>
      <sz val="11"/>
      <name val="Arial"/>
      <family val="2"/>
    </font>
    <font>
      <sz val="12"/>
      <color indexed="10"/>
      <name val="Arial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7"/>
      <name val="Calibri"/>
      <family val="2"/>
    </font>
    <font>
      <b/>
      <sz val="10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0"/>
      <name val="Calibri"/>
      <family val="2"/>
    </font>
    <font>
      <sz val="10"/>
      <color indexed="52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b/>
      <sz val="18"/>
      <color indexed="56"/>
      <name val="Cambria"/>
      <family val="2"/>
    </font>
    <font>
      <sz val="10"/>
      <color indexed="62"/>
      <name val="Calibri"/>
      <family val="2"/>
    </font>
    <font>
      <b/>
      <sz val="10"/>
      <color indexed="52"/>
      <name val="Calibri"/>
      <family val="2"/>
    </font>
    <font>
      <b/>
      <sz val="10"/>
      <color indexed="63"/>
      <name val="Calibri"/>
      <family val="2"/>
    </font>
    <font>
      <i/>
      <sz val="10"/>
      <color indexed="23"/>
      <name val="Calibri"/>
      <family val="2"/>
    </font>
    <font>
      <sz val="10"/>
      <color indexed="20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theme="1"/>
      <name val="Calibri"/>
      <family val="2"/>
    </font>
    <font>
      <sz val="10"/>
      <color rgb="FF9C0006"/>
      <name val="Calibri"/>
      <family val="2"/>
    </font>
    <font>
      <b/>
      <sz val="10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FA7D00"/>
      <name val="Calibri"/>
      <family val="2"/>
    </font>
    <font>
      <sz val="10"/>
      <color rgb="FF006100"/>
      <name val="Calibri"/>
      <family val="2"/>
    </font>
    <font>
      <sz val="10"/>
      <color rgb="FFFF0000"/>
      <name val="Calibri"/>
      <family val="2"/>
    </font>
    <font>
      <sz val="10"/>
      <color rgb="FF3F3F76"/>
      <name val="Calibri"/>
      <family val="2"/>
    </font>
    <font>
      <b/>
      <sz val="10"/>
      <color rgb="FFFA7D00"/>
      <name val="Calibri"/>
      <family val="2"/>
    </font>
    <font>
      <b/>
      <sz val="10"/>
      <color rgb="FF3F3F3F"/>
      <name val="Calibri"/>
      <family val="2"/>
    </font>
    <font>
      <i/>
      <sz val="10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34" borderId="34" xfId="0" applyFill="1" applyBorder="1" applyAlignment="1">
      <alignment horizontal="center"/>
    </xf>
    <xf numFmtId="0" fontId="0" fillId="34" borderId="35" xfId="0" applyFill="1" applyBorder="1" applyAlignment="1">
      <alignment horizontal="center"/>
    </xf>
    <xf numFmtId="0" fontId="2" fillId="35" borderId="16" xfId="0" applyFont="1" applyFill="1" applyBorder="1" applyAlignment="1">
      <alignment horizontal="center"/>
    </xf>
    <xf numFmtId="0" fontId="0" fillId="35" borderId="36" xfId="0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33" borderId="10" xfId="0" applyFont="1" applyFill="1" applyBorder="1" applyAlignment="1">
      <alignment/>
    </xf>
    <xf numFmtId="0" fontId="5" fillId="0" borderId="0" xfId="0" applyFont="1" applyAlignment="1">
      <alignment/>
    </xf>
    <xf numFmtId="0" fontId="2" fillId="34" borderId="16" xfId="0" applyFont="1" applyFill="1" applyBorder="1" applyAlignment="1">
      <alignment horizontal="center"/>
    </xf>
    <xf numFmtId="0" fontId="2" fillId="36" borderId="11" xfId="0" applyFont="1" applyFill="1" applyBorder="1" applyAlignment="1">
      <alignment horizontal="center"/>
    </xf>
    <xf numFmtId="0" fontId="2" fillId="36" borderId="48" xfId="0" applyFont="1" applyFill="1" applyBorder="1" applyAlignment="1">
      <alignment horizontal="center"/>
    </xf>
    <xf numFmtId="0" fontId="0" fillId="36" borderId="49" xfId="0" applyFill="1" applyBorder="1" applyAlignment="1">
      <alignment horizontal="center"/>
    </xf>
    <xf numFmtId="0" fontId="0" fillId="36" borderId="50" xfId="0" applyFill="1" applyBorder="1" applyAlignment="1">
      <alignment horizontal="center"/>
    </xf>
    <xf numFmtId="0" fontId="0" fillId="36" borderId="19" xfId="0" applyFill="1" applyBorder="1" applyAlignment="1">
      <alignment horizontal="center"/>
    </xf>
    <xf numFmtId="0" fontId="0" fillId="36" borderId="20" xfId="0" applyFill="1" applyBorder="1" applyAlignment="1">
      <alignment horizontal="center"/>
    </xf>
    <xf numFmtId="0" fontId="0" fillId="36" borderId="16" xfId="0" applyFont="1" applyFill="1" applyBorder="1" applyAlignment="1">
      <alignment/>
    </xf>
    <xf numFmtId="0" fontId="2" fillId="35" borderId="16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0" fillId="0" borderId="19" xfId="0" applyFill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6" fillId="0" borderId="16" xfId="0" applyFont="1" applyBorder="1" applyAlignment="1">
      <alignment/>
    </xf>
    <xf numFmtId="0" fontId="7" fillId="0" borderId="25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27" xfId="0" applyFont="1" applyBorder="1" applyAlignment="1">
      <alignment/>
    </xf>
    <xf numFmtId="0" fontId="7" fillId="34" borderId="16" xfId="0" applyFont="1" applyFill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36" borderId="11" xfId="0" applyFont="1" applyFill="1" applyBorder="1" applyAlignment="1">
      <alignment horizontal="center"/>
    </xf>
    <xf numFmtId="0" fontId="7" fillId="36" borderId="48" xfId="0" applyFont="1" applyFill="1" applyBorder="1" applyAlignment="1">
      <alignment horizontal="center"/>
    </xf>
    <xf numFmtId="0" fontId="7" fillId="35" borderId="16" xfId="0" applyFont="1" applyFill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7" fillId="34" borderId="16" xfId="0" applyFont="1" applyFill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36" borderId="16" xfId="0" applyFont="1" applyFill="1" applyBorder="1" applyAlignment="1">
      <alignment/>
    </xf>
    <xf numFmtId="0" fontId="7" fillId="35" borderId="16" xfId="0" applyFont="1" applyFill="1" applyBorder="1" applyAlignment="1">
      <alignment/>
    </xf>
    <xf numFmtId="0" fontId="2" fillId="0" borderId="51" xfId="0" applyFont="1" applyBorder="1" applyAlignment="1">
      <alignment/>
    </xf>
    <xf numFmtId="0" fontId="2" fillId="0" borderId="24" xfId="0" applyFont="1" applyBorder="1" applyAlignment="1">
      <alignment/>
    </xf>
    <xf numFmtId="0" fontId="0" fillId="33" borderId="19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8" fillId="0" borderId="51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6" fillId="34" borderId="16" xfId="0" applyFont="1" applyFill="1" applyBorder="1" applyAlignment="1">
      <alignment/>
    </xf>
    <xf numFmtId="0" fontId="9" fillId="35" borderId="16" xfId="0" applyFont="1" applyFill="1" applyBorder="1" applyAlignment="1">
      <alignment/>
    </xf>
    <xf numFmtId="0" fontId="9" fillId="34" borderId="16" xfId="0" applyFont="1" applyFill="1" applyBorder="1" applyAlignment="1">
      <alignment/>
    </xf>
    <xf numFmtId="0" fontId="10" fillId="0" borderId="37" xfId="0" applyFont="1" applyBorder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Alignment="1">
      <alignment/>
    </xf>
    <xf numFmtId="0" fontId="0" fillId="37" borderId="19" xfId="0" applyFill="1" applyBorder="1" applyAlignment="1">
      <alignment horizontal="center"/>
    </xf>
    <xf numFmtId="0" fontId="0" fillId="37" borderId="10" xfId="0" applyFill="1" applyBorder="1" applyAlignment="1">
      <alignment/>
    </xf>
    <xf numFmtId="0" fontId="0" fillId="34" borderId="19" xfId="0" applyFill="1" applyBorder="1" applyAlignment="1">
      <alignment horizontal="center"/>
    </xf>
    <xf numFmtId="0" fontId="0" fillId="34" borderId="21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0" fontId="0" fillId="36" borderId="29" xfId="0" applyFill="1" applyBorder="1" applyAlignment="1">
      <alignment horizontal="center"/>
    </xf>
    <xf numFmtId="0" fontId="0" fillId="36" borderId="3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6" borderId="31" xfId="0" applyFill="1" applyBorder="1" applyAlignment="1">
      <alignment horizontal="center"/>
    </xf>
    <xf numFmtId="0" fontId="2" fillId="36" borderId="24" xfId="0" applyFont="1" applyFill="1" applyBorder="1" applyAlignment="1">
      <alignment/>
    </xf>
    <xf numFmtId="0" fontId="8" fillId="38" borderId="24" xfId="0" applyFont="1" applyFill="1" applyBorder="1" applyAlignment="1">
      <alignment/>
    </xf>
    <xf numFmtId="0" fontId="0" fillId="38" borderId="28" xfId="0" applyFill="1" applyBorder="1" applyAlignment="1">
      <alignment horizontal="center"/>
    </xf>
    <xf numFmtId="0" fontId="0" fillId="38" borderId="29" xfId="0" applyFill="1" applyBorder="1" applyAlignment="1">
      <alignment horizontal="center"/>
    </xf>
    <xf numFmtId="0" fontId="0" fillId="38" borderId="30" xfId="0" applyFill="1" applyBorder="1" applyAlignment="1">
      <alignment horizontal="center"/>
    </xf>
    <xf numFmtId="0" fontId="0" fillId="38" borderId="35" xfId="0" applyFill="1" applyBorder="1" applyAlignment="1">
      <alignment horizontal="center"/>
    </xf>
    <xf numFmtId="0" fontId="0" fillId="38" borderId="19" xfId="0" applyFill="1" applyBorder="1" applyAlignment="1">
      <alignment horizontal="center"/>
    </xf>
    <xf numFmtId="0" fontId="0" fillId="38" borderId="10" xfId="0" applyFill="1" applyBorder="1" applyAlignment="1">
      <alignment horizontal="center"/>
    </xf>
    <xf numFmtId="0" fontId="0" fillId="38" borderId="31" xfId="0" applyFill="1" applyBorder="1" applyAlignment="1">
      <alignment horizontal="center"/>
    </xf>
    <xf numFmtId="0" fontId="0" fillId="38" borderId="20" xfId="0" applyFill="1" applyBorder="1" applyAlignment="1">
      <alignment horizontal="center"/>
    </xf>
    <xf numFmtId="0" fontId="0" fillId="38" borderId="36" xfId="0" applyFill="1" applyBorder="1" applyAlignment="1">
      <alignment horizontal="center"/>
    </xf>
    <xf numFmtId="0" fontId="3" fillId="38" borderId="10" xfId="0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8" fillId="36" borderId="24" xfId="0" applyFont="1" applyFill="1" applyBorder="1" applyAlignment="1">
      <alignment/>
    </xf>
    <xf numFmtId="0" fontId="7" fillId="0" borderId="51" xfId="0" applyFont="1" applyBorder="1" applyAlignment="1">
      <alignment/>
    </xf>
    <xf numFmtId="0" fontId="7" fillId="0" borderId="24" xfId="0" applyFont="1" applyBorder="1" applyAlignment="1">
      <alignment/>
    </xf>
    <xf numFmtId="0" fontId="7" fillId="36" borderId="24" xfId="0" applyFont="1" applyFill="1" applyBorder="1" applyAlignment="1">
      <alignment/>
    </xf>
    <xf numFmtId="0" fontId="0" fillId="36" borderId="28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52" xfId="0" applyFill="1" applyBorder="1" applyAlignment="1">
      <alignment/>
    </xf>
    <xf numFmtId="0" fontId="0" fillId="37" borderId="53" xfId="0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31"/>
  <sheetViews>
    <sheetView tabSelected="1" zoomScale="70" zoomScaleNormal="70" zoomScalePageLayoutView="0" workbookViewId="0" topLeftCell="A1">
      <selection activeCell="S5" sqref="S5"/>
    </sheetView>
  </sheetViews>
  <sheetFormatPr defaultColWidth="9.140625" defaultRowHeight="12.75"/>
  <cols>
    <col min="1" max="1" width="20.7109375" style="0" customWidth="1"/>
    <col min="2" max="12" width="12.7109375" style="0" customWidth="1"/>
    <col min="15" max="15" width="15.7109375" style="0" customWidth="1"/>
  </cols>
  <sheetData>
    <row r="2" spans="2:9" ht="24.75" customHeight="1">
      <c r="B2" s="61" t="s">
        <v>28</v>
      </c>
      <c r="E2" s="61" t="s">
        <v>65</v>
      </c>
      <c r="F2" s="61"/>
      <c r="G2" s="61"/>
      <c r="H2" s="61"/>
      <c r="I2" s="61"/>
    </row>
    <row r="3" ht="13.5" thickBot="1"/>
    <row r="4" spans="1:18" ht="15.75" customHeight="1" thickBot="1">
      <c r="A4" s="10"/>
      <c r="B4" s="4"/>
      <c r="C4" s="5" t="s">
        <v>66</v>
      </c>
      <c r="D4" s="5"/>
      <c r="E4" s="6"/>
      <c r="F4" s="71" t="s">
        <v>9</v>
      </c>
      <c r="G4" s="7"/>
      <c r="H4" s="8" t="s">
        <v>67</v>
      </c>
      <c r="I4" s="8"/>
      <c r="J4" s="8"/>
      <c r="K4" s="8"/>
      <c r="L4" s="9"/>
      <c r="M4" s="69" t="s">
        <v>14</v>
      </c>
      <c r="N4" s="69" t="s">
        <v>14</v>
      </c>
      <c r="O4" s="70" t="s">
        <v>17</v>
      </c>
      <c r="P4" s="7"/>
      <c r="Q4" s="8"/>
      <c r="R4" s="9"/>
    </row>
    <row r="5" spans="1:18" ht="24.75" customHeight="1" thickBot="1">
      <c r="A5" s="10" t="s">
        <v>6</v>
      </c>
      <c r="B5" s="19" t="s">
        <v>0</v>
      </c>
      <c r="C5" s="20" t="s">
        <v>1</v>
      </c>
      <c r="D5" s="20" t="s">
        <v>7</v>
      </c>
      <c r="E5" s="21" t="s">
        <v>8</v>
      </c>
      <c r="F5" s="86">
        <v>2013</v>
      </c>
      <c r="G5" s="28" t="s">
        <v>10</v>
      </c>
      <c r="H5" s="29" t="s">
        <v>2</v>
      </c>
      <c r="I5" s="29" t="s">
        <v>3</v>
      </c>
      <c r="J5" s="29" t="s">
        <v>11</v>
      </c>
      <c r="K5" s="29" t="s">
        <v>12</v>
      </c>
      <c r="L5" s="29" t="s">
        <v>13</v>
      </c>
      <c r="M5" s="63" t="s">
        <v>15</v>
      </c>
      <c r="N5" s="64" t="s">
        <v>16</v>
      </c>
      <c r="O5" s="91">
        <v>2013</v>
      </c>
      <c r="P5" s="12" t="s">
        <v>4</v>
      </c>
      <c r="Q5" s="2" t="s">
        <v>5</v>
      </c>
      <c r="R5" s="3" t="s">
        <v>18</v>
      </c>
    </row>
    <row r="6" spans="1:18" ht="24.75" customHeight="1">
      <c r="A6" s="104" t="s">
        <v>68</v>
      </c>
      <c r="B6" s="15">
        <v>1374</v>
      </c>
      <c r="C6" s="16">
        <v>1414</v>
      </c>
      <c r="D6" s="16">
        <v>1512</v>
      </c>
      <c r="E6" s="17">
        <v>1562</v>
      </c>
      <c r="F6" s="36">
        <f aca="true" t="shared" si="0" ref="F6:F23">(B6+C6+D6+E6)</f>
        <v>5862</v>
      </c>
      <c r="G6" s="15">
        <v>542.1</v>
      </c>
      <c r="H6" s="16">
        <v>1201.1</v>
      </c>
      <c r="I6" s="16">
        <v>972.32</v>
      </c>
      <c r="J6" s="16">
        <v>435.38</v>
      </c>
      <c r="K6" s="16">
        <v>1562.57</v>
      </c>
      <c r="L6" s="35">
        <v>1025.63</v>
      </c>
      <c r="M6" s="65">
        <v>40</v>
      </c>
      <c r="N6" s="66">
        <v>50</v>
      </c>
      <c r="O6" s="39">
        <f aca="true" t="shared" si="1" ref="O6:O23">(G6+H6+I6+J6+K6+L6+M6+N6)</f>
        <v>5829.1</v>
      </c>
      <c r="P6" s="127">
        <f aca="true" t="shared" si="2" ref="P6:P21">F6-O6</f>
        <v>32.899999999999636</v>
      </c>
      <c r="Q6" s="40">
        <v>32.9</v>
      </c>
      <c r="R6" s="128"/>
    </row>
    <row r="7" spans="1:18" ht="24.75" customHeight="1">
      <c r="A7" s="105" t="s">
        <v>72</v>
      </c>
      <c r="B7" s="26">
        <v>1505</v>
      </c>
      <c r="C7" s="25">
        <v>1545</v>
      </c>
      <c r="D7" s="25">
        <v>1596</v>
      </c>
      <c r="E7" s="27">
        <v>1656</v>
      </c>
      <c r="F7" s="37">
        <f t="shared" si="0"/>
        <v>6302</v>
      </c>
      <c r="G7" s="26">
        <v>542.1</v>
      </c>
      <c r="H7" s="25">
        <v>1383.62</v>
      </c>
      <c r="I7" s="25">
        <v>953.39</v>
      </c>
      <c r="J7" s="25">
        <v>769.2</v>
      </c>
      <c r="K7" s="25">
        <v>1373.23</v>
      </c>
      <c r="L7" s="31">
        <v>918.92</v>
      </c>
      <c r="M7" s="67">
        <v>40</v>
      </c>
      <c r="N7" s="68">
        <v>60</v>
      </c>
      <c r="O7" s="39">
        <f t="shared" si="1"/>
        <v>6040.459999999999</v>
      </c>
      <c r="P7" s="126">
        <f t="shared" si="2"/>
        <v>261.5400000000009</v>
      </c>
      <c r="Q7" s="34">
        <v>261.54</v>
      </c>
      <c r="R7" s="27"/>
    </row>
    <row r="8" spans="1:18" ht="24.75" customHeight="1">
      <c r="A8" s="105" t="s">
        <v>69</v>
      </c>
      <c r="B8" s="26">
        <v>1160</v>
      </c>
      <c r="C8" s="25">
        <v>1196</v>
      </c>
      <c r="D8" s="25">
        <v>1194</v>
      </c>
      <c r="E8" s="27">
        <v>1214</v>
      </c>
      <c r="F8" s="37">
        <f t="shared" si="0"/>
        <v>4764</v>
      </c>
      <c r="G8" s="26">
        <v>369.5</v>
      </c>
      <c r="H8" s="25">
        <v>1255.51</v>
      </c>
      <c r="I8" s="25">
        <v>681</v>
      </c>
      <c r="J8" s="25">
        <v>865.61</v>
      </c>
      <c r="K8" s="25">
        <v>913.77</v>
      </c>
      <c r="L8" s="31">
        <v>609.18</v>
      </c>
      <c r="M8" s="67">
        <v>36</v>
      </c>
      <c r="N8" s="68">
        <v>30</v>
      </c>
      <c r="O8" s="39">
        <f t="shared" si="1"/>
        <v>4760.570000000001</v>
      </c>
      <c r="P8" s="126">
        <f t="shared" si="2"/>
        <v>3.4299999999993815</v>
      </c>
      <c r="Q8" s="34">
        <v>3.43</v>
      </c>
      <c r="R8" s="27"/>
    </row>
    <row r="9" spans="1:18" ht="24.75" customHeight="1">
      <c r="A9" s="105" t="s">
        <v>73</v>
      </c>
      <c r="B9" s="26">
        <v>982</v>
      </c>
      <c r="C9" s="25">
        <v>1002</v>
      </c>
      <c r="D9" s="25">
        <v>1122</v>
      </c>
      <c r="E9" s="27">
        <v>1142</v>
      </c>
      <c r="F9" s="37">
        <f t="shared" si="0"/>
        <v>4248</v>
      </c>
      <c r="G9" s="26">
        <v>561.02</v>
      </c>
      <c r="H9" s="25">
        <v>841.53</v>
      </c>
      <c r="I9" s="25">
        <v>561.02</v>
      </c>
      <c r="J9" s="25">
        <v>1122.04</v>
      </c>
      <c r="K9" s="25">
        <v>561.02</v>
      </c>
      <c r="L9" s="31">
        <v>561.02</v>
      </c>
      <c r="M9" s="67">
        <v>20</v>
      </c>
      <c r="N9" s="68">
        <v>20</v>
      </c>
      <c r="O9" s="39">
        <f t="shared" si="1"/>
        <v>4247.65</v>
      </c>
      <c r="P9" s="106">
        <f t="shared" si="2"/>
        <v>0.3500000000003638</v>
      </c>
      <c r="Q9" s="34"/>
      <c r="R9" s="27"/>
    </row>
    <row r="10" spans="1:18" ht="24.75" customHeight="1">
      <c r="A10" s="105" t="s">
        <v>70</v>
      </c>
      <c r="B10" s="22">
        <v>1115</v>
      </c>
      <c r="C10" s="23">
        <v>1151</v>
      </c>
      <c r="D10" s="23">
        <v>1316</v>
      </c>
      <c r="E10" s="24">
        <v>1352</v>
      </c>
      <c r="F10" s="37">
        <f t="shared" si="0"/>
        <v>4934</v>
      </c>
      <c r="G10" s="26">
        <v>605.5</v>
      </c>
      <c r="H10" s="25">
        <v>1019.49</v>
      </c>
      <c r="I10" s="25">
        <v>650</v>
      </c>
      <c r="J10" s="25">
        <v>954.51</v>
      </c>
      <c r="K10" s="25">
        <v>1002.75</v>
      </c>
      <c r="L10" s="31">
        <v>674.08</v>
      </c>
      <c r="M10" s="67">
        <v>36</v>
      </c>
      <c r="N10" s="68">
        <v>46</v>
      </c>
      <c r="O10" s="39">
        <f t="shared" si="1"/>
        <v>4988.33</v>
      </c>
      <c r="P10" s="126">
        <f t="shared" si="2"/>
        <v>-54.32999999999993</v>
      </c>
      <c r="Q10" s="34"/>
      <c r="R10" s="27">
        <v>54.33</v>
      </c>
    </row>
    <row r="11" spans="1:18" ht="24.75" customHeight="1">
      <c r="A11" s="105" t="s">
        <v>71</v>
      </c>
      <c r="B11" s="22">
        <v>1138</v>
      </c>
      <c r="C11" s="23">
        <v>1174</v>
      </c>
      <c r="D11" s="23">
        <v>1340</v>
      </c>
      <c r="E11" s="24">
        <v>1386</v>
      </c>
      <c r="F11" s="37">
        <f t="shared" si="0"/>
        <v>5038</v>
      </c>
      <c r="G11" s="26">
        <v>605.5</v>
      </c>
      <c r="H11" s="25">
        <v>1211.02</v>
      </c>
      <c r="I11" s="25">
        <v>458.47</v>
      </c>
      <c r="J11" s="25">
        <v>978.67</v>
      </c>
      <c r="K11" s="25">
        <v>978.67</v>
      </c>
      <c r="L11" s="31">
        <v>674.08</v>
      </c>
      <c r="M11" s="67">
        <v>36</v>
      </c>
      <c r="N11" s="68">
        <v>46</v>
      </c>
      <c r="O11" s="39">
        <f t="shared" si="1"/>
        <v>4988.41</v>
      </c>
      <c r="P11" s="126">
        <f t="shared" si="2"/>
        <v>49.590000000000146</v>
      </c>
      <c r="Q11" s="34">
        <v>49.59</v>
      </c>
      <c r="R11" s="27"/>
    </row>
    <row r="12" spans="1:18" ht="24.75" customHeight="1">
      <c r="A12" s="105" t="s">
        <v>74</v>
      </c>
      <c r="B12" s="22">
        <v>1091</v>
      </c>
      <c r="C12" s="23">
        <v>1127</v>
      </c>
      <c r="D12" s="23">
        <v>1294</v>
      </c>
      <c r="E12" s="24">
        <v>1340</v>
      </c>
      <c r="F12" s="37">
        <f t="shared" si="0"/>
        <v>4852</v>
      </c>
      <c r="G12" s="26">
        <v>633.9</v>
      </c>
      <c r="H12" s="25">
        <v>1231.36</v>
      </c>
      <c r="I12" s="25">
        <v>316.95</v>
      </c>
      <c r="J12" s="25">
        <v>938.49</v>
      </c>
      <c r="K12" s="25">
        <v>990.93</v>
      </c>
      <c r="L12" s="31">
        <v>657.98</v>
      </c>
      <c r="M12" s="67">
        <v>36</v>
      </c>
      <c r="N12" s="68">
        <v>46</v>
      </c>
      <c r="O12" s="39">
        <f t="shared" si="1"/>
        <v>4851.610000000001</v>
      </c>
      <c r="P12" s="30">
        <f t="shared" si="2"/>
        <v>0.3899999999994179</v>
      </c>
      <c r="Q12" s="34"/>
      <c r="R12" s="27"/>
    </row>
    <row r="13" spans="1:18" ht="24.75" customHeight="1">
      <c r="A13" s="134" t="s">
        <v>75</v>
      </c>
      <c r="B13" s="22">
        <v>1067.14</v>
      </c>
      <c r="C13" s="23">
        <v>2135</v>
      </c>
      <c r="D13" s="130">
        <v>0</v>
      </c>
      <c r="E13" s="131">
        <v>0</v>
      </c>
      <c r="F13" s="37">
        <f t="shared" si="0"/>
        <v>3202.1400000000003</v>
      </c>
      <c r="G13" s="26">
        <v>1294.4</v>
      </c>
      <c r="H13" s="25">
        <v>1811.62</v>
      </c>
      <c r="I13" s="25">
        <v>898.47</v>
      </c>
      <c r="J13" s="132">
        <v>0</v>
      </c>
      <c r="K13" s="132">
        <v>0</v>
      </c>
      <c r="L13" s="133">
        <v>0</v>
      </c>
      <c r="M13" s="67">
        <v>86</v>
      </c>
      <c r="N13" s="68">
        <v>0</v>
      </c>
      <c r="O13" s="39">
        <f t="shared" si="1"/>
        <v>4090.49</v>
      </c>
      <c r="P13" s="124">
        <f t="shared" si="2"/>
        <v>-888.3499999999995</v>
      </c>
      <c r="Q13" s="129" t="s">
        <v>82</v>
      </c>
      <c r="R13" s="68" t="s">
        <v>83</v>
      </c>
    </row>
    <row r="14" spans="1:18" ht="24.75" customHeight="1">
      <c r="A14" s="134" t="s">
        <v>76</v>
      </c>
      <c r="B14" s="22">
        <v>1233</v>
      </c>
      <c r="C14" s="23">
        <v>1269</v>
      </c>
      <c r="D14" s="130">
        <v>0</v>
      </c>
      <c r="E14" s="131">
        <v>0</v>
      </c>
      <c r="F14" s="37">
        <f t="shared" si="0"/>
        <v>2502</v>
      </c>
      <c r="G14" s="26">
        <v>325</v>
      </c>
      <c r="H14" s="25">
        <v>1255.51</v>
      </c>
      <c r="I14" s="25">
        <v>886.02</v>
      </c>
      <c r="J14" s="132">
        <v>0</v>
      </c>
      <c r="K14" s="132">
        <v>0</v>
      </c>
      <c r="L14" s="133">
        <v>0</v>
      </c>
      <c r="M14" s="67">
        <v>36</v>
      </c>
      <c r="N14" s="68">
        <v>0</v>
      </c>
      <c r="O14" s="39">
        <f t="shared" si="1"/>
        <v>2502.5299999999997</v>
      </c>
      <c r="P14" s="30">
        <f t="shared" si="2"/>
        <v>-0.5299999999997453</v>
      </c>
      <c r="Q14" s="129" t="s">
        <v>82</v>
      </c>
      <c r="R14" s="68" t="s">
        <v>83</v>
      </c>
    </row>
    <row r="15" spans="1:18" ht="24.75" customHeight="1">
      <c r="A15" s="105" t="s">
        <v>77</v>
      </c>
      <c r="B15" s="22">
        <v>1256</v>
      </c>
      <c r="C15" s="23">
        <v>1292</v>
      </c>
      <c r="D15" s="23">
        <v>1350</v>
      </c>
      <c r="E15" s="24">
        <v>1396</v>
      </c>
      <c r="F15" s="37">
        <f t="shared" si="0"/>
        <v>5294</v>
      </c>
      <c r="G15" s="26">
        <v>605.5</v>
      </c>
      <c r="H15" s="25">
        <v>930.51</v>
      </c>
      <c r="I15" s="25">
        <v>975</v>
      </c>
      <c r="J15" s="25">
        <v>954.59</v>
      </c>
      <c r="K15" s="25">
        <v>1047.24</v>
      </c>
      <c r="L15" s="31">
        <v>698.16</v>
      </c>
      <c r="M15" s="67">
        <v>36</v>
      </c>
      <c r="N15" s="68">
        <v>46</v>
      </c>
      <c r="O15" s="39">
        <f t="shared" si="1"/>
        <v>5293</v>
      </c>
      <c r="P15" s="30">
        <f t="shared" si="2"/>
        <v>1</v>
      </c>
      <c r="Q15" s="34"/>
      <c r="R15" s="27"/>
    </row>
    <row r="16" spans="1:18" ht="24.75" customHeight="1">
      <c r="A16" s="105" t="s">
        <v>81</v>
      </c>
      <c r="B16" s="22">
        <v>1278</v>
      </c>
      <c r="C16" s="23">
        <v>1314</v>
      </c>
      <c r="D16" s="23">
        <v>982</v>
      </c>
      <c r="E16" s="24">
        <v>880.27</v>
      </c>
      <c r="F16" s="37">
        <f t="shared" si="0"/>
        <v>4454.27</v>
      </c>
      <c r="G16" s="26">
        <v>561</v>
      </c>
      <c r="H16" s="25">
        <v>995.3</v>
      </c>
      <c r="I16" s="25">
        <v>877.97</v>
      </c>
      <c r="J16" s="25">
        <v>561.02</v>
      </c>
      <c r="K16" s="25">
        <v>841.53</v>
      </c>
      <c r="L16" s="31">
        <v>561.02</v>
      </c>
      <c r="M16" s="67">
        <v>36</v>
      </c>
      <c r="N16" s="68">
        <v>20</v>
      </c>
      <c r="O16" s="39">
        <f t="shared" si="1"/>
        <v>4453.84</v>
      </c>
      <c r="P16" s="30">
        <f t="shared" si="2"/>
        <v>0.43000000000029104</v>
      </c>
      <c r="Q16" s="34"/>
      <c r="R16" s="27"/>
    </row>
    <row r="17" spans="1:18" ht="24.75" customHeight="1">
      <c r="A17" s="105" t="s">
        <v>78</v>
      </c>
      <c r="B17" s="22">
        <v>1514</v>
      </c>
      <c r="C17" s="23">
        <v>1554</v>
      </c>
      <c r="D17" s="23">
        <v>1577</v>
      </c>
      <c r="E17" s="24">
        <v>1627</v>
      </c>
      <c r="F17" s="37">
        <f t="shared" si="0"/>
        <v>6272</v>
      </c>
      <c r="G17" s="26">
        <v>542.1</v>
      </c>
      <c r="H17" s="25">
        <v>1383.62</v>
      </c>
      <c r="I17" s="25">
        <v>1103.11</v>
      </c>
      <c r="J17" s="25">
        <v>1001.55</v>
      </c>
      <c r="K17" s="25">
        <v>1282.06</v>
      </c>
      <c r="L17" s="31">
        <v>870.76</v>
      </c>
      <c r="M17" s="67">
        <v>40</v>
      </c>
      <c r="N17" s="68">
        <v>50</v>
      </c>
      <c r="O17" s="39">
        <f t="shared" si="1"/>
        <v>6273.200000000001</v>
      </c>
      <c r="P17" s="126">
        <f t="shared" si="2"/>
        <v>-1.2000000000007276</v>
      </c>
      <c r="Q17" s="34"/>
      <c r="R17" s="27">
        <v>1.2</v>
      </c>
    </row>
    <row r="18" spans="1:18" ht="24.75" customHeight="1">
      <c r="A18" s="105" t="s">
        <v>79</v>
      </c>
      <c r="B18" s="22">
        <v>1449</v>
      </c>
      <c r="C18" s="23">
        <v>1489</v>
      </c>
      <c r="D18" s="23">
        <v>1878</v>
      </c>
      <c r="E18" s="24">
        <v>1938</v>
      </c>
      <c r="F18" s="37">
        <f t="shared" si="0"/>
        <v>6754</v>
      </c>
      <c r="G18" s="26">
        <v>542.1</v>
      </c>
      <c r="H18" s="25">
        <v>1357.83</v>
      </c>
      <c r="I18" s="25">
        <v>972.32</v>
      </c>
      <c r="J18" s="25">
        <v>931.29</v>
      </c>
      <c r="K18" s="25">
        <v>1617.2</v>
      </c>
      <c r="L18" s="31">
        <v>1206.56</v>
      </c>
      <c r="M18" s="67">
        <v>40</v>
      </c>
      <c r="N18" s="68">
        <v>60</v>
      </c>
      <c r="O18" s="39">
        <f t="shared" si="1"/>
        <v>6727.299999999999</v>
      </c>
      <c r="P18" s="126">
        <f t="shared" si="2"/>
        <v>26.700000000000728</v>
      </c>
      <c r="Q18" s="34">
        <v>26.7</v>
      </c>
      <c r="R18" s="27"/>
    </row>
    <row r="19" spans="1:18" ht="24.75" customHeight="1">
      <c r="A19" s="105" t="s">
        <v>80</v>
      </c>
      <c r="B19" s="22">
        <v>1514</v>
      </c>
      <c r="C19" s="23">
        <v>1554</v>
      </c>
      <c r="D19" s="23">
        <v>1661</v>
      </c>
      <c r="E19" s="24">
        <v>1721</v>
      </c>
      <c r="F19" s="37">
        <f t="shared" si="0"/>
        <v>6450</v>
      </c>
      <c r="G19" s="26">
        <v>411.3</v>
      </c>
      <c r="H19" s="25">
        <v>1321.09</v>
      </c>
      <c r="I19" s="25">
        <v>1252.83</v>
      </c>
      <c r="J19" s="25">
        <v>764.05</v>
      </c>
      <c r="K19" s="25">
        <v>1073.79</v>
      </c>
      <c r="L19" s="31">
        <v>1485.09</v>
      </c>
      <c r="M19" s="67">
        <v>40</v>
      </c>
      <c r="N19" s="68">
        <v>60</v>
      </c>
      <c r="O19" s="39">
        <f t="shared" si="1"/>
        <v>6408.15</v>
      </c>
      <c r="P19" s="126">
        <f t="shared" si="2"/>
        <v>41.850000000000364</v>
      </c>
      <c r="Q19" s="34">
        <v>41.85</v>
      </c>
      <c r="R19" s="27"/>
    </row>
    <row r="20" spans="1:18" ht="24.75" customHeight="1">
      <c r="A20" s="105" t="s">
        <v>86</v>
      </c>
      <c r="B20" s="22">
        <v>1645</v>
      </c>
      <c r="C20" s="23">
        <v>1685</v>
      </c>
      <c r="D20" s="23">
        <v>1440</v>
      </c>
      <c r="E20" s="24">
        <v>1480</v>
      </c>
      <c r="F20" s="37">
        <f t="shared" si="0"/>
        <v>6250</v>
      </c>
      <c r="G20" s="26">
        <v>411.3</v>
      </c>
      <c r="H20" s="25">
        <v>1233.9</v>
      </c>
      <c r="I20" s="25">
        <v>1645.2</v>
      </c>
      <c r="J20" s="25">
        <v>972.32</v>
      </c>
      <c r="K20" s="25">
        <v>935.39</v>
      </c>
      <c r="L20" s="31">
        <v>759.09</v>
      </c>
      <c r="M20" s="67">
        <v>40</v>
      </c>
      <c r="N20" s="68">
        <v>40</v>
      </c>
      <c r="O20" s="39">
        <f t="shared" si="1"/>
        <v>6037.200000000001</v>
      </c>
      <c r="P20" s="126">
        <f t="shared" si="2"/>
        <v>212.79999999999927</v>
      </c>
      <c r="Q20" s="34">
        <v>212.8</v>
      </c>
      <c r="R20" s="27"/>
    </row>
    <row r="21" spans="1:18" ht="24.75" customHeight="1">
      <c r="A21" s="105" t="s">
        <v>52</v>
      </c>
      <c r="B21" s="22">
        <v>633.15</v>
      </c>
      <c r="C21" s="23">
        <v>653.15</v>
      </c>
      <c r="D21" s="23">
        <v>1122</v>
      </c>
      <c r="E21" s="24">
        <v>1142</v>
      </c>
      <c r="F21" s="37">
        <f t="shared" si="0"/>
        <v>3550.3</v>
      </c>
      <c r="G21" s="26">
        <v>211.1</v>
      </c>
      <c r="H21" s="25">
        <v>422.1</v>
      </c>
      <c r="I21" s="114">
        <v>633.15</v>
      </c>
      <c r="J21" s="25">
        <v>1122.04</v>
      </c>
      <c r="K21" s="25">
        <v>561.02</v>
      </c>
      <c r="L21" s="31">
        <v>561.02</v>
      </c>
      <c r="M21" s="67">
        <v>20</v>
      </c>
      <c r="N21" s="68">
        <v>20</v>
      </c>
      <c r="O21" s="39">
        <f t="shared" si="1"/>
        <v>3550.43</v>
      </c>
      <c r="P21" s="30">
        <f t="shared" si="2"/>
        <v>-0.1299999999996544</v>
      </c>
      <c r="Q21" s="78"/>
      <c r="R21" s="116"/>
    </row>
    <row r="22" spans="1:18" ht="24.75" customHeight="1">
      <c r="A22" s="105" t="s">
        <v>44</v>
      </c>
      <c r="B22" s="22">
        <v>633</v>
      </c>
      <c r="C22" s="23">
        <v>653</v>
      </c>
      <c r="D22" s="23">
        <v>1122</v>
      </c>
      <c r="E22" s="24">
        <v>1142</v>
      </c>
      <c r="F22" s="37">
        <f t="shared" si="0"/>
        <v>3550</v>
      </c>
      <c r="G22" s="26">
        <v>422.1</v>
      </c>
      <c r="H22" s="25">
        <v>422.1</v>
      </c>
      <c r="I22" s="25">
        <v>422.1</v>
      </c>
      <c r="J22" s="25">
        <v>561.02</v>
      </c>
      <c r="K22" s="25">
        <v>1122.04</v>
      </c>
      <c r="L22" s="31">
        <v>561.02</v>
      </c>
      <c r="M22" s="67">
        <v>20</v>
      </c>
      <c r="N22" s="68">
        <v>20</v>
      </c>
      <c r="O22" s="39">
        <f t="shared" si="1"/>
        <v>3550.38</v>
      </c>
      <c r="P22" s="30">
        <f>F22-O22</f>
        <v>-0.38000000000010914</v>
      </c>
      <c r="Q22" s="34"/>
      <c r="R22" s="27"/>
    </row>
    <row r="23" spans="1:18" ht="24.75" customHeight="1">
      <c r="A23" s="105" t="s">
        <v>85</v>
      </c>
      <c r="B23" s="22">
        <v>0</v>
      </c>
      <c r="C23" s="23">
        <v>0</v>
      </c>
      <c r="D23" s="23">
        <v>1524</v>
      </c>
      <c r="E23" s="24">
        <v>1574</v>
      </c>
      <c r="F23" s="37">
        <f t="shared" si="0"/>
        <v>3098</v>
      </c>
      <c r="G23" s="26">
        <v>0</v>
      </c>
      <c r="H23" s="25">
        <v>0</v>
      </c>
      <c r="I23" s="25">
        <v>0</v>
      </c>
      <c r="J23" s="25">
        <v>1001.55</v>
      </c>
      <c r="K23" s="25">
        <v>1306.14</v>
      </c>
      <c r="L23" s="31">
        <v>735.93</v>
      </c>
      <c r="M23" s="67">
        <v>0</v>
      </c>
      <c r="N23" s="68">
        <v>50</v>
      </c>
      <c r="O23" s="39">
        <f t="shared" si="1"/>
        <v>3093.62</v>
      </c>
      <c r="P23" s="126">
        <f>F23-O23</f>
        <v>4.380000000000109</v>
      </c>
      <c r="Q23" s="34">
        <v>4.38</v>
      </c>
      <c r="R23" s="27"/>
    </row>
    <row r="24" spans="1:18" ht="24.75" customHeight="1">
      <c r="A24" s="105"/>
      <c r="B24" s="22"/>
      <c r="C24" s="23"/>
      <c r="D24" s="23"/>
      <c r="E24" s="24"/>
      <c r="F24" s="37">
        <f>(B24+C24+D24+E24)</f>
        <v>0</v>
      </c>
      <c r="G24" s="26"/>
      <c r="H24" s="25"/>
      <c r="I24" s="25"/>
      <c r="J24" s="25"/>
      <c r="K24" s="25"/>
      <c r="L24" s="31"/>
      <c r="M24" s="67"/>
      <c r="N24" s="68"/>
      <c r="O24" s="39">
        <f>(G24+H24+I24+J24+K24+L24+M24+N24)</f>
        <v>0</v>
      </c>
      <c r="P24" s="26">
        <f>F24-O24</f>
        <v>0</v>
      </c>
      <c r="Q24" s="25"/>
      <c r="R24" s="27"/>
    </row>
    <row r="25" spans="1:18" ht="24.75" customHeight="1">
      <c r="A25" s="105"/>
      <c r="B25" s="22"/>
      <c r="C25" s="23"/>
      <c r="D25" s="23"/>
      <c r="E25" s="24"/>
      <c r="F25" s="37">
        <f>(B25+C25+D25+E25)</f>
        <v>0</v>
      </c>
      <c r="G25" s="26"/>
      <c r="H25" s="25"/>
      <c r="I25" s="25"/>
      <c r="J25" s="25"/>
      <c r="K25" s="25"/>
      <c r="L25" s="31"/>
      <c r="M25" s="67"/>
      <c r="N25" s="68"/>
      <c r="O25" s="39">
        <f>(G25+H25+I25+J25+K25+L25+M25+N25)</f>
        <v>0</v>
      </c>
      <c r="P25" s="26">
        <f>F25-O25</f>
        <v>0</v>
      </c>
      <c r="Q25" s="25"/>
      <c r="R25" s="27"/>
    </row>
    <row r="26" spans="1:18" ht="24.75" customHeight="1" thickBot="1">
      <c r="A26" s="121"/>
      <c r="B26" s="22"/>
      <c r="C26" s="23"/>
      <c r="D26" s="23"/>
      <c r="E26" s="24"/>
      <c r="F26" s="37">
        <f>(B26+C26+D26+E26)</f>
        <v>0</v>
      </c>
      <c r="G26" s="26"/>
      <c r="H26" s="25"/>
      <c r="I26" s="25"/>
      <c r="J26" s="25"/>
      <c r="K26" s="25"/>
      <c r="L26" s="31"/>
      <c r="M26" s="67"/>
      <c r="N26" s="68"/>
      <c r="O26" s="39">
        <f>(G26+H26+I26+J26+K26+L26+M26+N26)</f>
        <v>0</v>
      </c>
      <c r="P26" s="51">
        <f>F26-O26</f>
        <v>0</v>
      </c>
      <c r="Q26" s="52"/>
      <c r="R26" s="53"/>
    </row>
    <row r="27" spans="1:18" ht="24.75" customHeight="1" thickBot="1">
      <c r="A27" s="10" t="s">
        <v>21</v>
      </c>
      <c r="B27" s="54">
        <f aca="true" t="shared" si="3" ref="B27:O27">SUM(B6:B26)</f>
        <v>20587.29</v>
      </c>
      <c r="C27" s="55">
        <f t="shared" si="3"/>
        <v>22207.15</v>
      </c>
      <c r="D27" s="55">
        <f t="shared" si="3"/>
        <v>22030</v>
      </c>
      <c r="E27" s="56">
        <f t="shared" si="3"/>
        <v>22552.27</v>
      </c>
      <c r="F27" s="57">
        <f t="shared" si="3"/>
        <v>87376.71</v>
      </c>
      <c r="G27" s="58">
        <f t="shared" si="3"/>
        <v>9185.520000000002</v>
      </c>
      <c r="H27" s="55">
        <f t="shared" si="3"/>
        <v>19277.209999999995</v>
      </c>
      <c r="I27" s="55">
        <f t="shared" si="3"/>
        <v>14259.32</v>
      </c>
      <c r="J27" s="55">
        <f t="shared" si="3"/>
        <v>13933.329999999998</v>
      </c>
      <c r="K27" s="55">
        <f t="shared" si="3"/>
        <v>17169.350000000002</v>
      </c>
      <c r="L27" s="56">
        <f t="shared" si="3"/>
        <v>12559.54</v>
      </c>
      <c r="M27" s="54">
        <f t="shared" si="3"/>
        <v>638</v>
      </c>
      <c r="N27" s="56">
        <f t="shared" si="3"/>
        <v>664</v>
      </c>
      <c r="O27" s="57">
        <f t="shared" si="3"/>
        <v>87686.26999999999</v>
      </c>
      <c r="P27" s="54"/>
      <c r="Q27" s="59">
        <f>SUM(Q6:Q26)</f>
        <v>633.19</v>
      </c>
      <c r="R27" s="56">
        <f>SUM(R6:R26)</f>
        <v>55.53</v>
      </c>
    </row>
    <row r="29" ht="12.75">
      <c r="B29" s="122"/>
    </row>
    <row r="30" spans="2:3" ht="12.75">
      <c r="B30" s="107"/>
      <c r="C30" s="123" t="s">
        <v>87</v>
      </c>
    </row>
    <row r="31" spans="2:3" ht="12.75">
      <c r="B31" s="125"/>
      <c r="C31" t="s">
        <v>84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30"/>
  <sheetViews>
    <sheetView zoomScale="70" zoomScaleNormal="70" zoomScalePageLayoutView="0" workbookViewId="0" topLeftCell="A1">
      <selection activeCell="S5" sqref="S5"/>
    </sheetView>
  </sheetViews>
  <sheetFormatPr defaultColWidth="9.140625" defaultRowHeight="12.75"/>
  <cols>
    <col min="1" max="1" width="20.7109375" style="0" customWidth="1"/>
    <col min="2" max="12" width="12.7109375" style="0" customWidth="1"/>
    <col min="15" max="15" width="15.7109375" style="0" customWidth="1"/>
  </cols>
  <sheetData>
    <row r="2" spans="2:9" ht="24.75" customHeight="1">
      <c r="B2" s="61" t="s">
        <v>27</v>
      </c>
      <c r="E2" s="61" t="s">
        <v>65</v>
      </c>
      <c r="F2" s="61"/>
      <c r="G2" s="61"/>
      <c r="H2" s="61"/>
      <c r="I2" s="61"/>
    </row>
    <row r="3" ht="13.5" thickBot="1"/>
    <row r="4" spans="1:18" ht="15.75" customHeight="1" thickBot="1">
      <c r="A4" s="10"/>
      <c r="B4" s="95"/>
      <c r="C4" s="96" t="s">
        <v>66</v>
      </c>
      <c r="D4" s="96"/>
      <c r="E4" s="97"/>
      <c r="F4" s="120" t="s">
        <v>9</v>
      </c>
      <c r="G4" s="99"/>
      <c r="H4" s="100" t="s">
        <v>67</v>
      </c>
      <c r="I4" s="100"/>
      <c r="J4" s="100"/>
      <c r="K4" s="100"/>
      <c r="L4" s="101"/>
      <c r="M4" s="102" t="s">
        <v>14</v>
      </c>
      <c r="N4" s="102" t="s">
        <v>14</v>
      </c>
      <c r="O4" s="119" t="s">
        <v>17</v>
      </c>
      <c r="P4" s="99"/>
      <c r="Q4" s="100"/>
      <c r="R4" s="101"/>
    </row>
    <row r="5" spans="1:18" ht="24.75" customHeight="1" thickBot="1">
      <c r="A5" s="10" t="s">
        <v>6</v>
      </c>
      <c r="B5" s="83" t="s">
        <v>0</v>
      </c>
      <c r="C5" s="84" t="s">
        <v>1</v>
      </c>
      <c r="D5" s="84" t="s">
        <v>7</v>
      </c>
      <c r="E5" s="85" t="s">
        <v>8</v>
      </c>
      <c r="F5" s="86">
        <v>2013</v>
      </c>
      <c r="G5" s="87" t="s">
        <v>10</v>
      </c>
      <c r="H5" s="88" t="s">
        <v>2</v>
      </c>
      <c r="I5" s="88" t="s">
        <v>3</v>
      </c>
      <c r="J5" s="88" t="s">
        <v>11</v>
      </c>
      <c r="K5" s="88" t="s">
        <v>12</v>
      </c>
      <c r="L5" s="88" t="s">
        <v>13</v>
      </c>
      <c r="M5" s="89" t="s">
        <v>15</v>
      </c>
      <c r="N5" s="90" t="s">
        <v>16</v>
      </c>
      <c r="O5" s="91">
        <v>2013</v>
      </c>
      <c r="P5" s="92" t="s">
        <v>4</v>
      </c>
      <c r="Q5" s="93" t="s">
        <v>5</v>
      </c>
      <c r="R5" s="94" t="s">
        <v>18</v>
      </c>
    </row>
    <row r="6" spans="1:18" ht="24.75" customHeight="1">
      <c r="A6" s="108" t="s">
        <v>64</v>
      </c>
      <c r="B6" s="15">
        <v>739</v>
      </c>
      <c r="C6" s="16">
        <v>759</v>
      </c>
      <c r="D6" s="16">
        <v>633</v>
      </c>
      <c r="E6" s="17">
        <v>653</v>
      </c>
      <c r="F6" s="36">
        <f aca="true" t="shared" si="0" ref="F6:F18">(B6+C6+D6+E6)</f>
        <v>2784</v>
      </c>
      <c r="G6" s="15">
        <v>211.1</v>
      </c>
      <c r="H6" s="16">
        <v>633.15</v>
      </c>
      <c r="I6" s="16">
        <v>422.1</v>
      </c>
      <c r="J6" s="16">
        <v>422.1</v>
      </c>
      <c r="K6" s="16">
        <v>422.1</v>
      </c>
      <c r="L6" s="35">
        <v>422.1</v>
      </c>
      <c r="M6" s="65">
        <v>20</v>
      </c>
      <c r="N6" s="66">
        <v>20</v>
      </c>
      <c r="O6" s="39">
        <f>G6+H6+I6+J6+K6+L6+M6+N6</f>
        <v>2572.6499999999996</v>
      </c>
      <c r="P6" s="15">
        <f aca="true" t="shared" si="1" ref="P6:P18">F6-O6</f>
        <v>211.35000000000036</v>
      </c>
      <c r="Q6" s="40">
        <v>211.35</v>
      </c>
      <c r="R6" s="17"/>
    </row>
    <row r="7" spans="1:18" ht="24.75" customHeight="1">
      <c r="A7" s="109" t="s">
        <v>53</v>
      </c>
      <c r="B7" s="26">
        <v>789</v>
      </c>
      <c r="C7" s="25">
        <v>825</v>
      </c>
      <c r="D7" s="25">
        <v>967</v>
      </c>
      <c r="E7" s="27">
        <v>1013</v>
      </c>
      <c r="F7" s="37">
        <f t="shared" si="0"/>
        <v>3594</v>
      </c>
      <c r="G7" s="26">
        <v>255.5</v>
      </c>
      <c r="H7" s="25">
        <v>600.06</v>
      </c>
      <c r="I7" s="25">
        <v>722.13</v>
      </c>
      <c r="J7" s="25">
        <v>521.67</v>
      </c>
      <c r="K7" s="25">
        <v>836.26</v>
      </c>
      <c r="L7" s="31">
        <v>559.24</v>
      </c>
      <c r="M7" s="67">
        <v>36</v>
      </c>
      <c r="N7" s="68">
        <v>46</v>
      </c>
      <c r="O7" s="39">
        <f aca="true" t="shared" si="2" ref="O7:O18">(G7+H7+I7+J7+K7+L7+M7+N7)</f>
        <v>3576.8599999999997</v>
      </c>
      <c r="P7" s="26">
        <f t="shared" si="1"/>
        <v>17.140000000000327</v>
      </c>
      <c r="Q7" s="34">
        <v>17.14</v>
      </c>
      <c r="R7" s="27"/>
    </row>
    <row r="8" spans="1:18" ht="24.75" customHeight="1">
      <c r="A8" s="109" t="s">
        <v>54</v>
      </c>
      <c r="B8" s="26">
        <v>767</v>
      </c>
      <c r="C8" s="25">
        <v>803</v>
      </c>
      <c r="D8" s="25">
        <v>979</v>
      </c>
      <c r="E8" s="27">
        <v>1025</v>
      </c>
      <c r="F8" s="37">
        <f t="shared" si="0"/>
        <v>3574</v>
      </c>
      <c r="G8" s="26">
        <v>211.1</v>
      </c>
      <c r="H8" s="25">
        <v>722.13</v>
      </c>
      <c r="I8" s="25">
        <v>600.06</v>
      </c>
      <c r="J8" s="25">
        <v>790.7</v>
      </c>
      <c r="K8" s="25">
        <v>535.16</v>
      </c>
      <c r="L8" s="31">
        <v>583.32</v>
      </c>
      <c r="M8" s="67">
        <v>36</v>
      </c>
      <c r="N8" s="68">
        <v>46</v>
      </c>
      <c r="O8" s="39">
        <f t="shared" si="2"/>
        <v>3524.47</v>
      </c>
      <c r="P8" s="26">
        <f t="shared" si="1"/>
        <v>49.5300000000002</v>
      </c>
      <c r="Q8" s="34">
        <v>49.53</v>
      </c>
      <c r="R8" s="27"/>
    </row>
    <row r="9" spans="1:18" ht="24.75" customHeight="1">
      <c r="A9" s="109" t="s">
        <v>55</v>
      </c>
      <c r="B9" s="26">
        <v>742</v>
      </c>
      <c r="C9" s="25">
        <v>778</v>
      </c>
      <c r="D9" s="25">
        <v>938</v>
      </c>
      <c r="E9" s="27">
        <v>984</v>
      </c>
      <c r="F9" s="37">
        <f t="shared" si="0"/>
        <v>3442</v>
      </c>
      <c r="G9" s="26">
        <v>495</v>
      </c>
      <c r="H9" s="25">
        <v>494.98</v>
      </c>
      <c r="I9" s="25">
        <v>494.98</v>
      </c>
      <c r="J9" s="25">
        <v>519.06</v>
      </c>
      <c r="K9" s="25">
        <v>814.71</v>
      </c>
      <c r="L9" s="31">
        <v>575.27</v>
      </c>
      <c r="M9" s="67">
        <v>36</v>
      </c>
      <c r="N9" s="68">
        <v>46</v>
      </c>
      <c r="O9" s="39">
        <f t="shared" si="2"/>
        <v>3476</v>
      </c>
      <c r="P9" s="26">
        <f t="shared" si="1"/>
        <v>-34</v>
      </c>
      <c r="Q9" s="34"/>
      <c r="R9" s="27">
        <v>34</v>
      </c>
    </row>
    <row r="10" spans="1:18" ht="24.75" customHeight="1">
      <c r="A10" s="109" t="s">
        <v>56</v>
      </c>
      <c r="B10" s="22">
        <v>767</v>
      </c>
      <c r="C10" s="23">
        <v>803</v>
      </c>
      <c r="D10" s="23">
        <v>979</v>
      </c>
      <c r="E10" s="24">
        <v>1025</v>
      </c>
      <c r="F10" s="37">
        <f t="shared" si="0"/>
        <v>3574</v>
      </c>
      <c r="G10" s="26">
        <v>466.6</v>
      </c>
      <c r="H10" s="25">
        <v>766.62</v>
      </c>
      <c r="I10" s="25">
        <v>300.03</v>
      </c>
      <c r="J10" s="25">
        <v>555.34</v>
      </c>
      <c r="K10" s="25">
        <v>820.32</v>
      </c>
      <c r="L10" s="31">
        <v>554.04</v>
      </c>
      <c r="M10" s="67">
        <v>36</v>
      </c>
      <c r="N10" s="68">
        <v>46</v>
      </c>
      <c r="O10" s="39">
        <f t="shared" si="2"/>
        <v>3544.9500000000003</v>
      </c>
      <c r="P10" s="26">
        <f t="shared" si="1"/>
        <v>29.049999999999727</v>
      </c>
      <c r="Q10" s="34">
        <v>29.05</v>
      </c>
      <c r="R10" s="27"/>
    </row>
    <row r="11" spans="1:18" ht="24.75" customHeight="1">
      <c r="A11" s="109" t="s">
        <v>57</v>
      </c>
      <c r="B11" s="22">
        <v>633.15</v>
      </c>
      <c r="C11" s="23">
        <v>653.15</v>
      </c>
      <c r="D11" s="23">
        <v>633</v>
      </c>
      <c r="E11" s="24">
        <v>653</v>
      </c>
      <c r="F11" s="37">
        <f t="shared" si="0"/>
        <v>2572.3</v>
      </c>
      <c r="G11" s="26">
        <v>211.1</v>
      </c>
      <c r="H11" s="25">
        <v>422.1</v>
      </c>
      <c r="I11" s="25">
        <v>633.15</v>
      </c>
      <c r="J11" s="25">
        <v>422.1</v>
      </c>
      <c r="K11" s="25">
        <v>422.1</v>
      </c>
      <c r="L11" s="31">
        <v>422.1</v>
      </c>
      <c r="M11" s="67">
        <v>20</v>
      </c>
      <c r="N11" s="68">
        <v>20</v>
      </c>
      <c r="O11" s="39">
        <f t="shared" si="2"/>
        <v>2572.6499999999996</v>
      </c>
      <c r="P11" s="30">
        <f t="shared" si="1"/>
        <v>-0.3499999999994543</v>
      </c>
      <c r="Q11" s="34"/>
      <c r="R11" s="27"/>
    </row>
    <row r="12" spans="1:18" ht="24.75" customHeight="1">
      <c r="A12" s="109" t="s">
        <v>58</v>
      </c>
      <c r="B12" s="22">
        <v>872</v>
      </c>
      <c r="C12" s="23">
        <v>908</v>
      </c>
      <c r="D12" s="23">
        <v>742</v>
      </c>
      <c r="E12" s="24">
        <v>778</v>
      </c>
      <c r="F12" s="37">
        <f t="shared" si="0"/>
        <v>3300</v>
      </c>
      <c r="G12" s="26">
        <v>255.5</v>
      </c>
      <c r="H12" s="25">
        <v>746.22</v>
      </c>
      <c r="I12" s="25">
        <v>511.08</v>
      </c>
      <c r="J12" s="25">
        <v>255.54</v>
      </c>
      <c r="K12" s="25">
        <v>758.57</v>
      </c>
      <c r="L12" s="31">
        <v>511.08</v>
      </c>
      <c r="M12" s="67">
        <v>36</v>
      </c>
      <c r="N12" s="68">
        <v>72</v>
      </c>
      <c r="O12" s="39">
        <f t="shared" si="2"/>
        <v>3145.99</v>
      </c>
      <c r="P12" s="26">
        <f t="shared" si="1"/>
        <v>154.01000000000022</v>
      </c>
      <c r="Q12" s="34">
        <v>154.01</v>
      </c>
      <c r="R12" s="27"/>
    </row>
    <row r="13" spans="1:18" ht="24.75" customHeight="1">
      <c r="A13" s="109" t="s">
        <v>59</v>
      </c>
      <c r="B13" s="22">
        <v>742</v>
      </c>
      <c r="C13" s="23">
        <v>778</v>
      </c>
      <c r="D13" s="23">
        <v>866</v>
      </c>
      <c r="E13" s="24">
        <v>902</v>
      </c>
      <c r="F13" s="37">
        <f t="shared" si="0"/>
        <v>3288</v>
      </c>
      <c r="G13" s="26">
        <v>495</v>
      </c>
      <c r="H13" s="25">
        <v>742.47</v>
      </c>
      <c r="I13" s="25">
        <v>247.49</v>
      </c>
      <c r="J13" s="25">
        <v>503.03</v>
      </c>
      <c r="K13" s="25">
        <v>750.52</v>
      </c>
      <c r="L13" s="31">
        <v>494.98</v>
      </c>
      <c r="M13" s="67">
        <v>36</v>
      </c>
      <c r="N13" s="68">
        <v>36</v>
      </c>
      <c r="O13" s="39">
        <f t="shared" si="2"/>
        <v>3305.4900000000002</v>
      </c>
      <c r="P13" s="26">
        <f t="shared" si="1"/>
        <v>-17.490000000000236</v>
      </c>
      <c r="Q13" s="34"/>
      <c r="R13" s="27">
        <v>17.49</v>
      </c>
    </row>
    <row r="14" spans="1:18" ht="24.75" customHeight="1">
      <c r="A14" s="109" t="s">
        <v>60</v>
      </c>
      <c r="B14" s="22">
        <v>1196</v>
      </c>
      <c r="C14" s="23">
        <v>1236</v>
      </c>
      <c r="D14" s="23">
        <v>1098</v>
      </c>
      <c r="E14" s="24">
        <v>1148</v>
      </c>
      <c r="F14" s="37">
        <f t="shared" si="0"/>
        <v>4678</v>
      </c>
      <c r="G14" s="26">
        <v>814.5</v>
      </c>
      <c r="H14" s="25">
        <v>894.73</v>
      </c>
      <c r="I14" s="25">
        <v>472.63</v>
      </c>
      <c r="J14" s="25">
        <v>731.84</v>
      </c>
      <c r="K14" s="25">
        <v>862.63</v>
      </c>
      <c r="L14" s="31">
        <v>731.84</v>
      </c>
      <c r="M14" s="67">
        <v>40</v>
      </c>
      <c r="N14" s="68">
        <v>50</v>
      </c>
      <c r="O14" s="39">
        <f t="shared" si="2"/>
        <v>4598.17</v>
      </c>
      <c r="P14" s="26">
        <f t="shared" si="1"/>
        <v>79.82999999999993</v>
      </c>
      <c r="Q14" s="34">
        <v>79.83</v>
      </c>
      <c r="R14" s="27"/>
    </row>
    <row r="15" spans="1:18" ht="24.75" customHeight="1">
      <c r="A15" s="109" t="s">
        <v>61</v>
      </c>
      <c r="B15" s="22">
        <v>872</v>
      </c>
      <c r="C15" s="23">
        <v>908</v>
      </c>
      <c r="D15" s="23">
        <v>742</v>
      </c>
      <c r="E15" s="24">
        <v>762</v>
      </c>
      <c r="F15" s="37">
        <f t="shared" si="0"/>
        <v>3284</v>
      </c>
      <c r="G15" s="26">
        <v>300</v>
      </c>
      <c r="H15" s="25">
        <v>722.13</v>
      </c>
      <c r="I15" s="25">
        <v>511.08</v>
      </c>
      <c r="J15" s="25">
        <v>458.54</v>
      </c>
      <c r="K15" s="25">
        <v>539.47</v>
      </c>
      <c r="L15" s="31">
        <v>494.98</v>
      </c>
      <c r="M15" s="67">
        <v>36</v>
      </c>
      <c r="N15" s="68">
        <v>36</v>
      </c>
      <c r="O15" s="39">
        <f t="shared" si="2"/>
        <v>3098.2000000000003</v>
      </c>
      <c r="P15" s="72">
        <f t="shared" si="1"/>
        <v>185.79999999999973</v>
      </c>
      <c r="Q15" s="34">
        <v>185.8</v>
      </c>
      <c r="R15" s="27"/>
    </row>
    <row r="16" spans="1:18" ht="24.75" customHeight="1">
      <c r="A16" s="109" t="s">
        <v>62</v>
      </c>
      <c r="B16" s="22">
        <v>739</v>
      </c>
      <c r="C16" s="23">
        <v>759</v>
      </c>
      <c r="D16" s="23">
        <v>739</v>
      </c>
      <c r="E16" s="24">
        <v>759</v>
      </c>
      <c r="F16" s="37">
        <f t="shared" si="0"/>
        <v>2996</v>
      </c>
      <c r="G16" s="26">
        <v>211.1</v>
      </c>
      <c r="H16" s="25">
        <v>633.15</v>
      </c>
      <c r="I16" s="25">
        <v>422.1</v>
      </c>
      <c r="J16" s="25">
        <v>422.1</v>
      </c>
      <c r="K16" s="25">
        <v>633.15</v>
      </c>
      <c r="L16" s="31">
        <v>422.1</v>
      </c>
      <c r="M16" s="67">
        <v>20</v>
      </c>
      <c r="N16" s="68">
        <v>20</v>
      </c>
      <c r="O16" s="39">
        <f t="shared" si="2"/>
        <v>2783.7</v>
      </c>
      <c r="P16" s="26">
        <f t="shared" si="1"/>
        <v>212.30000000000018</v>
      </c>
      <c r="Q16" s="34">
        <v>212.3</v>
      </c>
      <c r="R16" s="27"/>
    </row>
    <row r="17" spans="1:18" ht="24.75" customHeight="1">
      <c r="A17" s="109" t="s">
        <v>63</v>
      </c>
      <c r="B17" s="22">
        <v>866</v>
      </c>
      <c r="C17" s="23">
        <v>902</v>
      </c>
      <c r="D17" s="23">
        <v>938</v>
      </c>
      <c r="E17" s="24">
        <v>984</v>
      </c>
      <c r="F17" s="37">
        <f t="shared" si="0"/>
        <v>3690</v>
      </c>
      <c r="G17" s="26">
        <v>247.5</v>
      </c>
      <c r="H17" s="25">
        <v>789.57</v>
      </c>
      <c r="I17" s="25">
        <v>494.98</v>
      </c>
      <c r="J17" s="25">
        <v>766.55</v>
      </c>
      <c r="K17" s="25">
        <v>567.22</v>
      </c>
      <c r="L17" s="31">
        <v>543.14</v>
      </c>
      <c r="M17" s="67">
        <v>36</v>
      </c>
      <c r="N17" s="68">
        <v>46</v>
      </c>
      <c r="O17" s="39">
        <f t="shared" si="2"/>
        <v>3490.9600000000005</v>
      </c>
      <c r="P17" s="26">
        <f t="shared" si="1"/>
        <v>199.0399999999995</v>
      </c>
      <c r="Q17" s="34">
        <v>199.04</v>
      </c>
      <c r="R17" s="27"/>
    </row>
    <row r="18" spans="1:18" ht="24.75" customHeight="1">
      <c r="A18" s="109" t="s">
        <v>88</v>
      </c>
      <c r="B18" s="22">
        <v>612.29</v>
      </c>
      <c r="C18" s="23">
        <v>632.29</v>
      </c>
      <c r="D18" s="23">
        <v>633</v>
      </c>
      <c r="E18" s="24">
        <v>653</v>
      </c>
      <c r="F18" s="37">
        <f t="shared" si="0"/>
        <v>2530.58</v>
      </c>
      <c r="G18" s="26">
        <v>174.9</v>
      </c>
      <c r="H18" s="25">
        <v>699.76</v>
      </c>
      <c r="I18" s="25">
        <v>303.94</v>
      </c>
      <c r="J18" s="25">
        <v>211.05</v>
      </c>
      <c r="K18" s="25">
        <v>633.15</v>
      </c>
      <c r="L18" s="31">
        <v>422.1</v>
      </c>
      <c r="M18" s="67">
        <v>20</v>
      </c>
      <c r="N18" s="68">
        <v>20</v>
      </c>
      <c r="O18" s="39">
        <f t="shared" si="2"/>
        <v>2484.8999999999996</v>
      </c>
      <c r="P18" s="26">
        <f t="shared" si="1"/>
        <v>45.68000000000029</v>
      </c>
      <c r="Q18" s="34">
        <v>45.68</v>
      </c>
      <c r="R18" s="27"/>
    </row>
    <row r="19" spans="1:18" ht="24.75" customHeight="1">
      <c r="A19" s="109" t="s">
        <v>41</v>
      </c>
      <c r="B19" s="22">
        <v>740</v>
      </c>
      <c r="C19" s="23">
        <v>776</v>
      </c>
      <c r="D19" s="23">
        <v>742</v>
      </c>
      <c r="E19" s="24">
        <v>778</v>
      </c>
      <c r="F19" s="37">
        <f>(B19+C19+D19+E19)</f>
        <v>3036</v>
      </c>
      <c r="G19" s="26">
        <v>421.3</v>
      </c>
      <c r="H19" s="25">
        <v>809.08</v>
      </c>
      <c r="I19" s="25">
        <v>211.38</v>
      </c>
      <c r="J19" s="25">
        <v>494.98</v>
      </c>
      <c r="K19" s="25">
        <v>494.98</v>
      </c>
      <c r="L19" s="31">
        <v>494.98</v>
      </c>
      <c r="M19" s="67">
        <v>36</v>
      </c>
      <c r="N19" s="68">
        <v>36</v>
      </c>
      <c r="O19" s="39">
        <f>(G19+H19+I19+J19+K19+L19+M19+N19)</f>
        <v>2998.7000000000003</v>
      </c>
      <c r="P19" s="72">
        <f>F19-O19</f>
        <v>37.29999999999973</v>
      </c>
      <c r="Q19" s="78">
        <v>37.3</v>
      </c>
      <c r="R19" s="27"/>
    </row>
    <row r="20" spans="1:18" ht="24.75" customHeight="1">
      <c r="A20" s="109"/>
      <c r="B20" s="22"/>
      <c r="C20" s="23"/>
      <c r="D20" s="23"/>
      <c r="E20" s="24"/>
      <c r="F20" s="113"/>
      <c r="G20" s="26"/>
      <c r="H20" s="25"/>
      <c r="I20" s="25"/>
      <c r="J20" s="25"/>
      <c r="K20" s="25"/>
      <c r="L20" s="31"/>
      <c r="M20" s="72"/>
      <c r="N20" s="116"/>
      <c r="O20" s="117"/>
      <c r="P20" s="72"/>
      <c r="Q20" s="78"/>
      <c r="R20" s="27"/>
    </row>
    <row r="21" spans="1:18" ht="24.75" customHeight="1">
      <c r="A21" s="18"/>
      <c r="B21" s="110"/>
      <c r="C21" s="111"/>
      <c r="D21" s="111"/>
      <c r="E21" s="112"/>
      <c r="F21" s="113"/>
      <c r="G21" s="72"/>
      <c r="H21" s="114"/>
      <c r="I21" s="114"/>
      <c r="J21" s="114"/>
      <c r="K21" s="114"/>
      <c r="L21" s="115"/>
      <c r="M21" s="72"/>
      <c r="N21" s="116"/>
      <c r="O21" s="117"/>
      <c r="P21" s="72"/>
      <c r="Q21" s="78"/>
      <c r="R21" s="27"/>
    </row>
    <row r="22" spans="1:18" ht="24.75" customHeight="1">
      <c r="A22" s="18"/>
      <c r="B22" s="110"/>
      <c r="C22" s="111"/>
      <c r="D22" s="111"/>
      <c r="E22" s="112"/>
      <c r="F22" s="113"/>
      <c r="G22" s="72"/>
      <c r="H22" s="114"/>
      <c r="I22" s="114"/>
      <c r="J22" s="114"/>
      <c r="K22" s="114"/>
      <c r="L22" s="115"/>
      <c r="M22" s="72"/>
      <c r="N22" s="116"/>
      <c r="O22" s="117"/>
      <c r="P22" s="72"/>
      <c r="Q22" s="114"/>
      <c r="R22" s="27"/>
    </row>
    <row r="23" spans="1:18" ht="24.75" customHeight="1">
      <c r="A23" s="18"/>
      <c r="B23" s="110"/>
      <c r="C23" s="111"/>
      <c r="D23" s="111"/>
      <c r="E23" s="112"/>
      <c r="F23" s="113"/>
      <c r="G23" s="72"/>
      <c r="H23" s="114"/>
      <c r="I23" s="114"/>
      <c r="J23" s="114"/>
      <c r="K23" s="114"/>
      <c r="L23" s="115"/>
      <c r="M23" s="72"/>
      <c r="N23" s="116"/>
      <c r="O23" s="117"/>
      <c r="P23" s="72"/>
      <c r="Q23" s="114"/>
      <c r="R23" s="27"/>
    </row>
    <row r="24" spans="1:18" ht="24.75" customHeight="1">
      <c r="A24" s="18"/>
      <c r="B24" s="13"/>
      <c r="C24" s="1"/>
      <c r="D24" s="1"/>
      <c r="E24" s="14"/>
      <c r="F24" s="11"/>
      <c r="G24" s="13"/>
      <c r="H24" s="1"/>
      <c r="I24" s="1"/>
      <c r="J24" s="1"/>
      <c r="K24" s="1"/>
      <c r="L24" s="32"/>
      <c r="M24" s="13"/>
      <c r="N24" s="14"/>
      <c r="O24" s="33"/>
      <c r="P24" s="26"/>
      <c r="Q24" s="25"/>
      <c r="R24" s="27"/>
    </row>
    <row r="25" spans="1:18" ht="24.75" customHeight="1">
      <c r="A25" s="18"/>
      <c r="B25" s="13"/>
      <c r="C25" s="1"/>
      <c r="D25" s="1"/>
      <c r="E25" s="14"/>
      <c r="F25" s="11"/>
      <c r="G25" s="13"/>
      <c r="H25" s="1"/>
      <c r="I25" s="1"/>
      <c r="J25" s="1"/>
      <c r="K25" s="1"/>
      <c r="L25" s="32"/>
      <c r="M25" s="13"/>
      <c r="N25" s="14"/>
      <c r="O25" s="33"/>
      <c r="P25" s="26"/>
      <c r="Q25" s="25"/>
      <c r="R25" s="27"/>
    </row>
    <row r="26" spans="1:18" ht="24.75" customHeight="1" thickBot="1">
      <c r="A26" s="41"/>
      <c r="B26" s="42"/>
      <c r="C26" s="43"/>
      <c r="D26" s="43"/>
      <c r="E26" s="44"/>
      <c r="F26" s="45"/>
      <c r="G26" s="46"/>
      <c r="H26" s="47"/>
      <c r="I26" s="47"/>
      <c r="J26" s="47"/>
      <c r="K26" s="47"/>
      <c r="L26" s="48"/>
      <c r="M26" s="46"/>
      <c r="N26" s="49"/>
      <c r="O26" s="50"/>
      <c r="P26" s="51"/>
      <c r="Q26" s="52"/>
      <c r="R26" s="53"/>
    </row>
    <row r="27" spans="1:18" ht="24.75" customHeight="1" thickBot="1">
      <c r="A27" s="10" t="s">
        <v>21</v>
      </c>
      <c r="B27" s="54">
        <f aca="true" t="shared" si="3" ref="B27:O27">SUM(B6:B26)</f>
        <v>11076.439999999999</v>
      </c>
      <c r="C27" s="55">
        <f t="shared" si="3"/>
        <v>11520.439999999999</v>
      </c>
      <c r="D27" s="55">
        <f t="shared" si="3"/>
        <v>11629</v>
      </c>
      <c r="E27" s="56">
        <f t="shared" si="3"/>
        <v>12117</v>
      </c>
      <c r="F27" s="57">
        <f t="shared" si="3"/>
        <v>46342.880000000005</v>
      </c>
      <c r="G27" s="58">
        <f t="shared" si="3"/>
        <v>4770.2</v>
      </c>
      <c r="H27" s="55">
        <f t="shared" si="3"/>
        <v>9676.15</v>
      </c>
      <c r="I27" s="55">
        <f t="shared" si="3"/>
        <v>6347.130000000001</v>
      </c>
      <c r="J27" s="55">
        <f t="shared" si="3"/>
        <v>7074.6</v>
      </c>
      <c r="K27" s="55">
        <f t="shared" si="3"/>
        <v>9090.34</v>
      </c>
      <c r="L27" s="56">
        <f t="shared" si="3"/>
        <v>7231.270000000002</v>
      </c>
      <c r="M27" s="54">
        <f t="shared" si="3"/>
        <v>444</v>
      </c>
      <c r="N27" s="56">
        <f t="shared" si="3"/>
        <v>540</v>
      </c>
      <c r="O27" s="57">
        <f t="shared" si="3"/>
        <v>45173.689999999995</v>
      </c>
      <c r="P27" s="54"/>
      <c r="Q27" s="59">
        <f>SUM(Q6:Q26)</f>
        <v>1221.03</v>
      </c>
      <c r="R27" s="56">
        <f>SUM(R6:R26)</f>
        <v>51.489999999999995</v>
      </c>
    </row>
    <row r="30" spans="2:3" ht="12.75">
      <c r="B30" s="107"/>
      <c r="C30" s="123" t="s">
        <v>87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30"/>
  <sheetViews>
    <sheetView zoomScale="70" zoomScaleNormal="70" zoomScalePageLayoutView="0" workbookViewId="0" topLeftCell="A1">
      <selection activeCell="T5" sqref="T5"/>
    </sheetView>
  </sheetViews>
  <sheetFormatPr defaultColWidth="9.140625" defaultRowHeight="12.75"/>
  <cols>
    <col min="1" max="1" width="20.7109375" style="0" customWidth="1"/>
    <col min="2" max="12" width="12.7109375" style="0" customWidth="1"/>
    <col min="15" max="15" width="15.7109375" style="0" customWidth="1"/>
  </cols>
  <sheetData>
    <row r="2" spans="2:9" ht="24.75" customHeight="1">
      <c r="B2" s="61" t="s">
        <v>26</v>
      </c>
      <c r="E2" s="61" t="s">
        <v>65</v>
      </c>
      <c r="F2" s="61"/>
      <c r="G2" s="61"/>
      <c r="H2" s="61"/>
      <c r="I2" s="61"/>
    </row>
    <row r="3" ht="13.5" thickBot="1"/>
    <row r="4" spans="1:18" ht="15.75" customHeight="1" thickBot="1">
      <c r="A4" s="82"/>
      <c r="B4" s="95"/>
      <c r="C4" s="96" t="s">
        <v>66</v>
      </c>
      <c r="D4" s="96"/>
      <c r="E4" s="97"/>
      <c r="F4" s="118" t="s">
        <v>9</v>
      </c>
      <c r="G4" s="99"/>
      <c r="H4" s="100" t="s">
        <v>67</v>
      </c>
      <c r="I4" s="100"/>
      <c r="J4" s="100"/>
      <c r="K4" s="100"/>
      <c r="L4" s="101"/>
      <c r="M4" s="102" t="s">
        <v>14</v>
      </c>
      <c r="N4" s="102" t="s">
        <v>14</v>
      </c>
      <c r="O4" s="119" t="s">
        <v>17</v>
      </c>
      <c r="P4" s="99"/>
      <c r="Q4" s="100"/>
      <c r="R4" s="101"/>
    </row>
    <row r="5" spans="1:18" ht="24.75" customHeight="1" thickBot="1">
      <c r="A5" s="82" t="s">
        <v>6</v>
      </c>
      <c r="B5" s="83" t="s">
        <v>0</v>
      </c>
      <c r="C5" s="84" t="s">
        <v>1</v>
      </c>
      <c r="D5" s="84" t="s">
        <v>7</v>
      </c>
      <c r="E5" s="85" t="s">
        <v>8</v>
      </c>
      <c r="F5" s="86">
        <v>2013</v>
      </c>
      <c r="G5" s="87" t="s">
        <v>10</v>
      </c>
      <c r="H5" s="88" t="s">
        <v>2</v>
      </c>
      <c r="I5" s="88" t="s">
        <v>3</v>
      </c>
      <c r="J5" s="88" t="s">
        <v>11</v>
      </c>
      <c r="K5" s="88" t="s">
        <v>12</v>
      </c>
      <c r="L5" s="88" t="s">
        <v>13</v>
      </c>
      <c r="M5" s="89" t="s">
        <v>15</v>
      </c>
      <c r="N5" s="90" t="s">
        <v>16</v>
      </c>
      <c r="O5" s="91">
        <v>2013</v>
      </c>
      <c r="P5" s="92" t="s">
        <v>4</v>
      </c>
      <c r="Q5" s="93" t="s">
        <v>5</v>
      </c>
      <c r="R5" s="94" t="s">
        <v>18</v>
      </c>
    </row>
    <row r="6" spans="1:18" ht="24.75" customHeight="1">
      <c r="A6" s="108" t="s">
        <v>89</v>
      </c>
      <c r="B6" s="15">
        <v>633</v>
      </c>
      <c r="C6" s="16">
        <v>653</v>
      </c>
      <c r="D6" s="16">
        <v>850</v>
      </c>
      <c r="E6" s="17">
        <v>825</v>
      </c>
      <c r="F6" s="36">
        <f aca="true" t="shared" si="0" ref="F6:F19">(B6+C6+D6+E6)</f>
        <v>2961</v>
      </c>
      <c r="G6" s="15">
        <v>211.1</v>
      </c>
      <c r="H6" s="16">
        <v>422.1</v>
      </c>
      <c r="I6" s="16">
        <v>633.15</v>
      </c>
      <c r="J6" s="16">
        <v>888.32</v>
      </c>
      <c r="K6" s="16">
        <v>259.21</v>
      </c>
      <c r="L6" s="35">
        <v>470.26</v>
      </c>
      <c r="M6" s="65">
        <v>20</v>
      </c>
      <c r="N6" s="66">
        <v>30</v>
      </c>
      <c r="O6" s="39">
        <f aca="true" t="shared" si="1" ref="O6:O19">(G6+H6+I6+J6+K6+L6+M6+N6)</f>
        <v>2934.1400000000003</v>
      </c>
      <c r="P6" s="15">
        <f aca="true" t="shared" si="2" ref="P6:P19">F6-O6</f>
        <v>26.859999999999673</v>
      </c>
      <c r="Q6" s="40">
        <v>26.86</v>
      </c>
      <c r="R6" s="17"/>
    </row>
    <row r="7" spans="1:18" ht="24.75" customHeight="1">
      <c r="A7" s="109" t="s">
        <v>19</v>
      </c>
      <c r="B7" s="26">
        <v>524.82</v>
      </c>
      <c r="C7" s="25">
        <v>544.82</v>
      </c>
      <c r="D7" s="25">
        <v>739</v>
      </c>
      <c r="E7" s="27">
        <v>759</v>
      </c>
      <c r="F7" s="37">
        <f t="shared" si="0"/>
        <v>2567.6400000000003</v>
      </c>
      <c r="G7" s="26">
        <v>174.9</v>
      </c>
      <c r="H7" s="25">
        <v>524.82</v>
      </c>
      <c r="I7" s="25">
        <v>349.88</v>
      </c>
      <c r="J7" s="25">
        <v>844.2</v>
      </c>
      <c r="K7" s="25">
        <v>211.05</v>
      </c>
      <c r="L7" s="31">
        <v>422.1</v>
      </c>
      <c r="M7" s="67">
        <v>20</v>
      </c>
      <c r="N7" s="68">
        <v>20</v>
      </c>
      <c r="O7" s="39">
        <f t="shared" si="1"/>
        <v>2566.95</v>
      </c>
      <c r="P7" s="30">
        <f>F7-O7</f>
        <v>0.6900000000005093</v>
      </c>
      <c r="Q7" s="34"/>
      <c r="R7" s="27"/>
    </row>
    <row r="8" spans="1:18" ht="24.75" customHeight="1">
      <c r="A8" s="109" t="s">
        <v>90</v>
      </c>
      <c r="B8" s="26">
        <v>1514</v>
      </c>
      <c r="C8" s="25">
        <v>1554</v>
      </c>
      <c r="D8" s="25">
        <v>1871</v>
      </c>
      <c r="E8" s="27">
        <v>1931</v>
      </c>
      <c r="F8" s="37">
        <f t="shared" si="0"/>
        <v>6870</v>
      </c>
      <c r="G8" s="26">
        <v>672.9</v>
      </c>
      <c r="H8" s="25">
        <v>1103.11</v>
      </c>
      <c r="I8" s="114">
        <v>1252.83</v>
      </c>
      <c r="J8" s="25">
        <v>1348.29</v>
      </c>
      <c r="K8" s="25">
        <v>1235.53</v>
      </c>
      <c r="L8" s="31">
        <v>951.59</v>
      </c>
      <c r="M8" s="67">
        <v>40</v>
      </c>
      <c r="N8" s="68">
        <v>60</v>
      </c>
      <c r="O8" s="39">
        <f t="shared" si="1"/>
        <v>6664.249999999999</v>
      </c>
      <c r="P8" s="72">
        <f t="shared" si="2"/>
        <v>205.7500000000009</v>
      </c>
      <c r="Q8" s="78">
        <v>205.75</v>
      </c>
      <c r="R8" s="116"/>
    </row>
    <row r="9" spans="1:18" ht="24.75" customHeight="1">
      <c r="A9" s="109" t="s">
        <v>47</v>
      </c>
      <c r="B9" s="26">
        <v>848</v>
      </c>
      <c r="C9" s="25">
        <v>884</v>
      </c>
      <c r="D9" s="25">
        <v>866</v>
      </c>
      <c r="E9" s="27">
        <v>902</v>
      </c>
      <c r="F9" s="37">
        <f t="shared" si="0"/>
        <v>3500</v>
      </c>
      <c r="G9" s="26">
        <v>458.5</v>
      </c>
      <c r="H9" s="25">
        <v>953.52</v>
      </c>
      <c r="I9" s="25">
        <v>247.49</v>
      </c>
      <c r="J9" s="25">
        <v>706.03</v>
      </c>
      <c r="K9" s="25">
        <v>539.47</v>
      </c>
      <c r="L9" s="31">
        <v>494.98</v>
      </c>
      <c r="M9" s="67">
        <v>36</v>
      </c>
      <c r="N9" s="68">
        <v>36</v>
      </c>
      <c r="O9" s="39">
        <f t="shared" si="1"/>
        <v>3471.9900000000002</v>
      </c>
      <c r="P9" s="26">
        <f t="shared" si="2"/>
        <v>28.009999999999764</v>
      </c>
      <c r="Q9" s="34">
        <v>28.01</v>
      </c>
      <c r="R9" s="27"/>
    </row>
    <row r="10" spans="1:18" ht="24.75" customHeight="1">
      <c r="A10" s="109" t="s">
        <v>91</v>
      </c>
      <c r="B10" s="22">
        <v>0</v>
      </c>
      <c r="C10" s="23">
        <v>0</v>
      </c>
      <c r="D10" s="23">
        <v>1348</v>
      </c>
      <c r="E10" s="24">
        <v>1388</v>
      </c>
      <c r="F10" s="37">
        <f t="shared" si="0"/>
        <v>2736</v>
      </c>
      <c r="G10" s="26">
        <v>0</v>
      </c>
      <c r="H10" s="25">
        <v>0</v>
      </c>
      <c r="I10" s="25">
        <v>0</v>
      </c>
      <c r="J10" s="25">
        <v>872.63</v>
      </c>
      <c r="K10" s="25">
        <v>1016.45</v>
      </c>
      <c r="L10" s="31">
        <v>806.06</v>
      </c>
      <c r="M10" s="67">
        <v>0</v>
      </c>
      <c r="N10" s="68">
        <v>40</v>
      </c>
      <c r="O10" s="39">
        <f t="shared" si="1"/>
        <v>2735.14</v>
      </c>
      <c r="P10" s="30">
        <f t="shared" si="2"/>
        <v>0.8600000000001273</v>
      </c>
      <c r="Q10" s="34"/>
      <c r="R10" s="27"/>
    </row>
    <row r="11" spans="1:18" ht="24.75" customHeight="1">
      <c r="A11" s="109" t="s">
        <v>45</v>
      </c>
      <c r="B11" s="22">
        <v>633</v>
      </c>
      <c r="C11" s="23">
        <v>653</v>
      </c>
      <c r="D11" s="23">
        <v>739</v>
      </c>
      <c r="E11" s="24">
        <v>759</v>
      </c>
      <c r="F11" s="37">
        <f t="shared" si="0"/>
        <v>2784</v>
      </c>
      <c r="G11" s="26">
        <v>422.1</v>
      </c>
      <c r="H11" s="25">
        <v>422.1</v>
      </c>
      <c r="I11" s="25">
        <v>422.1</v>
      </c>
      <c r="J11" s="25">
        <v>422.1</v>
      </c>
      <c r="K11" s="25">
        <v>633.15</v>
      </c>
      <c r="L11" s="31">
        <v>211.05</v>
      </c>
      <c r="M11" s="67">
        <v>20</v>
      </c>
      <c r="N11" s="68">
        <v>20</v>
      </c>
      <c r="O11" s="39">
        <f t="shared" si="1"/>
        <v>2572.6000000000004</v>
      </c>
      <c r="P11" s="26">
        <f t="shared" si="2"/>
        <v>211.39999999999964</v>
      </c>
      <c r="Q11" s="34">
        <v>211.4</v>
      </c>
      <c r="R11" s="27"/>
    </row>
    <row r="12" spans="1:18" ht="24.75" customHeight="1">
      <c r="A12" s="109" t="s">
        <v>46</v>
      </c>
      <c r="B12" s="22">
        <v>742</v>
      </c>
      <c r="C12" s="23">
        <v>778</v>
      </c>
      <c r="D12" s="23">
        <v>827</v>
      </c>
      <c r="E12" s="24">
        <v>873</v>
      </c>
      <c r="F12" s="37">
        <f t="shared" si="0"/>
        <v>3220</v>
      </c>
      <c r="G12" s="26">
        <v>0</v>
      </c>
      <c r="H12" s="25">
        <v>742.47</v>
      </c>
      <c r="I12" s="25">
        <v>737.03</v>
      </c>
      <c r="J12" s="25">
        <v>364.22</v>
      </c>
      <c r="K12" s="25">
        <v>1005.69</v>
      </c>
      <c r="L12" s="31">
        <v>340.14</v>
      </c>
      <c r="M12" s="67">
        <v>36</v>
      </c>
      <c r="N12" s="68">
        <v>46</v>
      </c>
      <c r="O12" s="39">
        <f t="shared" si="1"/>
        <v>3271.5499999999997</v>
      </c>
      <c r="P12" s="26">
        <f t="shared" si="2"/>
        <v>-51.54999999999973</v>
      </c>
      <c r="Q12" s="34"/>
      <c r="R12" s="27">
        <v>51.55</v>
      </c>
    </row>
    <row r="13" spans="1:18" ht="24.75" customHeight="1">
      <c r="A13" s="109" t="s">
        <v>51</v>
      </c>
      <c r="B13" s="22">
        <v>894</v>
      </c>
      <c r="C13" s="23">
        <v>930</v>
      </c>
      <c r="D13" s="23">
        <v>932</v>
      </c>
      <c r="E13" s="24">
        <v>978</v>
      </c>
      <c r="F13" s="37">
        <f t="shared" si="0"/>
        <v>3734</v>
      </c>
      <c r="G13" s="26">
        <v>539.5</v>
      </c>
      <c r="H13" s="25">
        <v>722.13</v>
      </c>
      <c r="I13" s="25">
        <v>511.08</v>
      </c>
      <c r="J13" s="25">
        <v>316.06</v>
      </c>
      <c r="K13" s="25">
        <v>1013.4</v>
      </c>
      <c r="L13" s="31">
        <v>543.14</v>
      </c>
      <c r="M13" s="67">
        <v>36</v>
      </c>
      <c r="N13" s="68">
        <v>46</v>
      </c>
      <c r="O13" s="39">
        <f t="shared" si="1"/>
        <v>3727.31</v>
      </c>
      <c r="P13" s="26">
        <f t="shared" si="2"/>
        <v>6.690000000000055</v>
      </c>
      <c r="Q13" s="34">
        <v>6.69</v>
      </c>
      <c r="R13" s="27"/>
    </row>
    <row r="14" spans="1:18" ht="24.75" customHeight="1">
      <c r="A14" s="109" t="s">
        <v>20</v>
      </c>
      <c r="B14" s="22">
        <v>721.52</v>
      </c>
      <c r="C14" s="23">
        <v>757.52</v>
      </c>
      <c r="D14" s="23">
        <v>827</v>
      </c>
      <c r="E14" s="24">
        <v>873</v>
      </c>
      <c r="F14" s="37">
        <f t="shared" si="0"/>
        <v>3179.04</v>
      </c>
      <c r="G14" s="26">
        <v>211.4</v>
      </c>
      <c r="H14" s="25">
        <v>736.05</v>
      </c>
      <c r="I14" s="25">
        <v>422.76</v>
      </c>
      <c r="J14" s="25">
        <v>567.22</v>
      </c>
      <c r="K14" s="25">
        <v>595.68</v>
      </c>
      <c r="L14" s="31">
        <v>543.14</v>
      </c>
      <c r="M14" s="67">
        <v>36</v>
      </c>
      <c r="N14" s="68">
        <v>46</v>
      </c>
      <c r="O14" s="39">
        <f t="shared" si="1"/>
        <v>3158.25</v>
      </c>
      <c r="P14" s="26">
        <f t="shared" si="2"/>
        <v>20.789999999999964</v>
      </c>
      <c r="Q14" s="34">
        <v>20.79</v>
      </c>
      <c r="R14" s="27"/>
    </row>
    <row r="15" spans="1:18" ht="24.75" customHeight="1">
      <c r="A15" s="109" t="s">
        <v>29</v>
      </c>
      <c r="B15" s="22">
        <v>768.01</v>
      </c>
      <c r="C15" s="23">
        <v>804.01</v>
      </c>
      <c r="D15" s="23">
        <v>944</v>
      </c>
      <c r="E15" s="24">
        <v>990</v>
      </c>
      <c r="F15" s="37">
        <f t="shared" si="0"/>
        <v>3506.02</v>
      </c>
      <c r="G15" s="26">
        <v>219.4</v>
      </c>
      <c r="H15" s="25">
        <v>694.73</v>
      </c>
      <c r="I15" s="25">
        <v>613.8</v>
      </c>
      <c r="J15" s="25">
        <v>321.51</v>
      </c>
      <c r="K15" s="25">
        <v>783.69</v>
      </c>
      <c r="L15" s="31">
        <v>556.64</v>
      </c>
      <c r="M15" s="67">
        <v>36</v>
      </c>
      <c r="N15" s="68">
        <v>46</v>
      </c>
      <c r="O15" s="39">
        <f t="shared" si="1"/>
        <v>3271.77</v>
      </c>
      <c r="P15" s="72">
        <f t="shared" si="2"/>
        <v>234.25</v>
      </c>
      <c r="Q15" s="34">
        <v>234.25</v>
      </c>
      <c r="R15" s="27"/>
    </row>
    <row r="16" spans="1:18" ht="24.75" customHeight="1">
      <c r="A16" s="109" t="s">
        <v>92</v>
      </c>
      <c r="B16" s="22">
        <v>739</v>
      </c>
      <c r="C16" s="23">
        <v>759</v>
      </c>
      <c r="D16" s="23">
        <v>861</v>
      </c>
      <c r="E16" s="24">
        <v>907</v>
      </c>
      <c r="F16" s="37">
        <f t="shared" si="0"/>
        <v>3266</v>
      </c>
      <c r="G16" s="26">
        <v>211.1</v>
      </c>
      <c r="H16" s="25">
        <v>633.15</v>
      </c>
      <c r="I16" s="25">
        <v>633.15</v>
      </c>
      <c r="J16" s="25">
        <v>388.64</v>
      </c>
      <c r="K16" s="25">
        <v>754.35</v>
      </c>
      <c r="L16" s="31">
        <v>540.55</v>
      </c>
      <c r="M16" s="67">
        <v>20</v>
      </c>
      <c r="N16" s="68">
        <v>46</v>
      </c>
      <c r="O16" s="39">
        <f t="shared" si="1"/>
        <v>3226.9399999999996</v>
      </c>
      <c r="P16" s="26">
        <f t="shared" si="2"/>
        <v>39.0600000000004</v>
      </c>
      <c r="Q16" s="34">
        <v>39.06</v>
      </c>
      <c r="R16" s="27"/>
    </row>
    <row r="17" spans="1:18" ht="24.75" customHeight="1">
      <c r="A17" s="109" t="s">
        <v>48</v>
      </c>
      <c r="B17" s="22">
        <v>872</v>
      </c>
      <c r="C17" s="23">
        <v>908</v>
      </c>
      <c r="D17" s="23">
        <v>896</v>
      </c>
      <c r="E17" s="24">
        <v>942</v>
      </c>
      <c r="F17" s="37">
        <f t="shared" si="0"/>
        <v>3618</v>
      </c>
      <c r="G17" s="26">
        <v>300</v>
      </c>
      <c r="H17" s="25">
        <v>912.78</v>
      </c>
      <c r="I17" s="25">
        <v>511.08</v>
      </c>
      <c r="J17" s="25">
        <v>503.03</v>
      </c>
      <c r="K17" s="25">
        <v>571.23</v>
      </c>
      <c r="L17" s="31">
        <v>509.58</v>
      </c>
      <c r="M17" s="67">
        <v>36</v>
      </c>
      <c r="N17" s="68">
        <v>46</v>
      </c>
      <c r="O17" s="39">
        <f t="shared" si="1"/>
        <v>3389.7</v>
      </c>
      <c r="P17" s="26">
        <f t="shared" si="2"/>
        <v>228.30000000000018</v>
      </c>
      <c r="Q17" s="34">
        <v>228.23</v>
      </c>
      <c r="R17" s="27"/>
    </row>
    <row r="18" spans="1:18" ht="24.75" customHeight="1">
      <c r="A18" s="109" t="s">
        <v>93</v>
      </c>
      <c r="B18" s="22">
        <v>767</v>
      </c>
      <c r="C18" s="23">
        <v>803</v>
      </c>
      <c r="D18" s="23">
        <v>767</v>
      </c>
      <c r="E18" s="24">
        <v>803</v>
      </c>
      <c r="F18" s="37">
        <f t="shared" si="0"/>
        <v>3140</v>
      </c>
      <c r="G18" s="26">
        <v>511.1</v>
      </c>
      <c r="H18" s="25">
        <v>758.57</v>
      </c>
      <c r="I18" s="25">
        <v>255.54</v>
      </c>
      <c r="J18" s="25">
        <v>300.03</v>
      </c>
      <c r="K18" s="25">
        <v>766.62</v>
      </c>
      <c r="L18" s="31">
        <v>466.59</v>
      </c>
      <c r="M18" s="67">
        <v>36</v>
      </c>
      <c r="N18" s="68">
        <v>36</v>
      </c>
      <c r="O18" s="39">
        <f t="shared" si="1"/>
        <v>3130.4500000000003</v>
      </c>
      <c r="P18" s="26">
        <f t="shared" si="2"/>
        <v>9.549999999999727</v>
      </c>
      <c r="Q18" s="34">
        <v>9.55</v>
      </c>
      <c r="R18" s="27"/>
    </row>
    <row r="19" spans="1:18" ht="24.75" customHeight="1">
      <c r="A19" s="109" t="s">
        <v>49</v>
      </c>
      <c r="B19" s="22">
        <v>866</v>
      </c>
      <c r="C19" s="23">
        <v>902</v>
      </c>
      <c r="D19" s="23">
        <v>920</v>
      </c>
      <c r="E19" s="24">
        <v>966</v>
      </c>
      <c r="F19" s="37">
        <f t="shared" si="0"/>
        <v>3654</v>
      </c>
      <c r="G19" s="26">
        <v>247.5</v>
      </c>
      <c r="H19" s="25">
        <v>742.47</v>
      </c>
      <c r="I19" s="25">
        <v>750.52</v>
      </c>
      <c r="J19" s="25">
        <v>693.67</v>
      </c>
      <c r="K19" s="25">
        <v>611.71</v>
      </c>
      <c r="L19" s="31">
        <v>543.14</v>
      </c>
      <c r="M19" s="67">
        <v>36</v>
      </c>
      <c r="N19" s="68">
        <v>46</v>
      </c>
      <c r="O19" s="39">
        <f t="shared" si="1"/>
        <v>3671.0099999999998</v>
      </c>
      <c r="P19" s="26">
        <f t="shared" si="2"/>
        <v>-17.009999999999764</v>
      </c>
      <c r="Q19" s="34"/>
      <c r="R19" s="27">
        <v>17.01</v>
      </c>
    </row>
    <row r="20" spans="1:18" ht="24.75" customHeight="1">
      <c r="A20" s="135" t="s">
        <v>50</v>
      </c>
      <c r="B20" s="136">
        <v>633</v>
      </c>
      <c r="C20" s="137"/>
      <c r="D20" s="137"/>
      <c r="E20" s="138"/>
      <c r="F20" s="139">
        <f>(B20+C20+D20+E20)</f>
        <v>633</v>
      </c>
      <c r="G20" s="140">
        <v>422.1</v>
      </c>
      <c r="H20" s="141">
        <v>633.15</v>
      </c>
      <c r="I20" s="141">
        <v>211.05</v>
      </c>
      <c r="J20" s="141"/>
      <c r="K20" s="141"/>
      <c r="L20" s="142"/>
      <c r="M20" s="140">
        <v>20</v>
      </c>
      <c r="N20" s="143"/>
      <c r="O20" s="144">
        <f>(G20+H20+I20+J20+K20+L20+M20+N20)</f>
        <v>1286.3</v>
      </c>
      <c r="P20" s="140">
        <f>F20-O20</f>
        <v>-653.3</v>
      </c>
      <c r="Q20" s="145"/>
      <c r="R20" s="143"/>
    </row>
    <row r="21" spans="1:18" ht="24.75" customHeight="1">
      <c r="A21" s="109"/>
      <c r="B21" s="110"/>
      <c r="C21" s="111"/>
      <c r="D21" s="111"/>
      <c r="E21" s="112"/>
      <c r="F21" s="113"/>
      <c r="G21" s="72"/>
      <c r="H21" s="114"/>
      <c r="I21" s="114"/>
      <c r="J21" s="114"/>
      <c r="K21" s="114"/>
      <c r="L21" s="115"/>
      <c r="M21" s="72"/>
      <c r="N21" s="116"/>
      <c r="O21" s="117"/>
      <c r="P21" s="72"/>
      <c r="Q21" s="78"/>
      <c r="R21" s="116"/>
    </row>
    <row r="22" spans="1:18" ht="24.75" customHeight="1">
      <c r="A22" s="109"/>
      <c r="B22" s="110"/>
      <c r="C22" s="111"/>
      <c r="D22" s="111"/>
      <c r="E22" s="112"/>
      <c r="F22" s="113"/>
      <c r="G22" s="72"/>
      <c r="H22" s="114"/>
      <c r="I22" s="114"/>
      <c r="J22" s="114"/>
      <c r="K22" s="114"/>
      <c r="L22" s="115"/>
      <c r="M22" s="72"/>
      <c r="N22" s="116"/>
      <c r="O22" s="117"/>
      <c r="P22" s="72"/>
      <c r="Q22" s="114"/>
      <c r="R22" s="116"/>
    </row>
    <row r="23" spans="1:18" ht="24.75" customHeight="1">
      <c r="A23" s="18"/>
      <c r="B23" s="110"/>
      <c r="C23" s="111"/>
      <c r="D23" s="111"/>
      <c r="E23" s="112"/>
      <c r="F23" s="113"/>
      <c r="G23" s="72"/>
      <c r="H23" s="114"/>
      <c r="I23" s="114"/>
      <c r="J23" s="114"/>
      <c r="K23" s="114"/>
      <c r="L23" s="115"/>
      <c r="M23" s="72"/>
      <c r="N23" s="116"/>
      <c r="O23" s="117"/>
      <c r="P23" s="72"/>
      <c r="Q23" s="114"/>
      <c r="R23" s="116"/>
    </row>
    <row r="24" spans="1:18" ht="24.75" customHeight="1">
      <c r="A24" s="18"/>
      <c r="B24" s="13"/>
      <c r="C24" s="1"/>
      <c r="D24" s="1"/>
      <c r="E24" s="14"/>
      <c r="F24" s="11"/>
      <c r="G24" s="13"/>
      <c r="H24" s="1"/>
      <c r="I24" s="1"/>
      <c r="J24" s="1"/>
      <c r="K24" s="1"/>
      <c r="L24" s="32"/>
      <c r="M24" s="13"/>
      <c r="N24" s="14"/>
      <c r="O24" s="33"/>
      <c r="P24" s="26"/>
      <c r="Q24" s="25"/>
      <c r="R24" s="27"/>
    </row>
    <row r="25" spans="1:18" ht="24.75" customHeight="1">
      <c r="A25" s="18"/>
      <c r="B25" s="13"/>
      <c r="C25" s="1"/>
      <c r="D25" s="1"/>
      <c r="E25" s="14"/>
      <c r="F25" s="11"/>
      <c r="G25" s="13"/>
      <c r="H25" s="1"/>
      <c r="I25" s="1"/>
      <c r="J25" s="1"/>
      <c r="K25" s="1"/>
      <c r="L25" s="32"/>
      <c r="M25" s="13"/>
      <c r="N25" s="14"/>
      <c r="O25" s="33"/>
      <c r="P25" s="26"/>
      <c r="Q25" s="25"/>
      <c r="R25" s="27"/>
    </row>
    <row r="26" spans="1:18" ht="24.75" customHeight="1" thickBot="1">
      <c r="A26" s="41"/>
      <c r="B26" s="42"/>
      <c r="C26" s="43"/>
      <c r="D26" s="43"/>
      <c r="E26" s="44"/>
      <c r="F26" s="45"/>
      <c r="G26" s="46"/>
      <c r="H26" s="47"/>
      <c r="I26" s="47"/>
      <c r="J26" s="47"/>
      <c r="K26" s="47"/>
      <c r="L26" s="48"/>
      <c r="M26" s="46"/>
      <c r="N26" s="49"/>
      <c r="O26" s="50"/>
      <c r="P26" s="51"/>
      <c r="Q26" s="52"/>
      <c r="R26" s="53"/>
    </row>
    <row r="27" spans="1:18" ht="24.75" customHeight="1" thickBot="1">
      <c r="A27" s="10" t="s">
        <v>21</v>
      </c>
      <c r="B27" s="54">
        <f aca="true" t="shared" si="3" ref="B27:O27">SUM(B6:B26)</f>
        <v>11155.35</v>
      </c>
      <c r="C27" s="55">
        <f t="shared" si="3"/>
        <v>10930.35</v>
      </c>
      <c r="D27" s="55">
        <f t="shared" si="3"/>
        <v>13387</v>
      </c>
      <c r="E27" s="56">
        <f t="shared" si="3"/>
        <v>13896</v>
      </c>
      <c r="F27" s="57">
        <f t="shared" si="3"/>
        <v>49368.7</v>
      </c>
      <c r="G27" s="58">
        <f t="shared" si="3"/>
        <v>4601.6</v>
      </c>
      <c r="H27" s="55">
        <f t="shared" si="3"/>
        <v>10001.15</v>
      </c>
      <c r="I27" s="55">
        <f t="shared" si="3"/>
        <v>7551.46</v>
      </c>
      <c r="J27" s="55">
        <f t="shared" si="3"/>
        <v>8535.95</v>
      </c>
      <c r="K27" s="55">
        <f t="shared" si="3"/>
        <v>9997.23</v>
      </c>
      <c r="L27" s="56">
        <f t="shared" si="3"/>
        <v>7398.960000000002</v>
      </c>
      <c r="M27" s="54">
        <f t="shared" si="3"/>
        <v>428</v>
      </c>
      <c r="N27" s="56">
        <f t="shared" si="3"/>
        <v>564</v>
      </c>
      <c r="O27" s="57">
        <f t="shared" si="3"/>
        <v>49078.35</v>
      </c>
      <c r="P27" s="54"/>
      <c r="Q27" s="59">
        <f>SUM(Q6:Q26)</f>
        <v>1010.5899999999999</v>
      </c>
      <c r="R27" s="56">
        <f>SUM(R6:R26)</f>
        <v>68.56</v>
      </c>
    </row>
    <row r="30" spans="2:4" ht="12.75">
      <c r="B30" s="122"/>
      <c r="C30" s="60"/>
      <c r="D30" s="123" t="s">
        <v>87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R31"/>
  <sheetViews>
    <sheetView zoomScale="70" zoomScaleNormal="70" zoomScalePageLayoutView="0" workbookViewId="0" topLeftCell="A1">
      <selection activeCell="T5" sqref="T5"/>
    </sheetView>
  </sheetViews>
  <sheetFormatPr defaultColWidth="9.140625" defaultRowHeight="12.75"/>
  <cols>
    <col min="1" max="1" width="20.7109375" style="0" customWidth="1"/>
    <col min="2" max="12" width="12.7109375" style="0" customWidth="1"/>
    <col min="15" max="15" width="15.7109375" style="0" customWidth="1"/>
  </cols>
  <sheetData>
    <row r="2" spans="2:9" ht="24.75" customHeight="1">
      <c r="B2" s="61" t="s">
        <v>25</v>
      </c>
      <c r="E2" s="61" t="s">
        <v>65</v>
      </c>
      <c r="F2" s="61"/>
      <c r="G2" s="61"/>
      <c r="H2" s="61"/>
      <c r="I2" s="61"/>
    </row>
    <row r="3" ht="13.5" thickBot="1"/>
    <row r="4" spans="1:18" ht="15.75" customHeight="1" thickBot="1">
      <c r="A4" s="82"/>
      <c r="B4" s="95"/>
      <c r="C4" s="96" t="s">
        <v>66</v>
      </c>
      <c r="D4" s="96"/>
      <c r="E4" s="97"/>
      <c r="F4" s="98" t="s">
        <v>9</v>
      </c>
      <c r="G4" s="99"/>
      <c r="H4" s="100" t="s">
        <v>67</v>
      </c>
      <c r="I4" s="100"/>
      <c r="J4" s="100"/>
      <c r="K4" s="100"/>
      <c r="L4" s="101"/>
      <c r="M4" s="102" t="s">
        <v>14</v>
      </c>
      <c r="N4" s="102" t="s">
        <v>14</v>
      </c>
      <c r="O4" s="103" t="s">
        <v>17</v>
      </c>
      <c r="P4" s="99"/>
      <c r="Q4" s="100"/>
      <c r="R4" s="101"/>
    </row>
    <row r="5" spans="1:18" ht="24.75" customHeight="1" thickBot="1">
      <c r="A5" s="82" t="s">
        <v>6</v>
      </c>
      <c r="B5" s="83" t="s">
        <v>0</v>
      </c>
      <c r="C5" s="84" t="s">
        <v>1</v>
      </c>
      <c r="D5" s="84" t="s">
        <v>7</v>
      </c>
      <c r="E5" s="85" t="s">
        <v>8</v>
      </c>
      <c r="F5" s="86">
        <v>2013</v>
      </c>
      <c r="G5" s="87" t="s">
        <v>10</v>
      </c>
      <c r="H5" s="88" t="s">
        <v>2</v>
      </c>
      <c r="I5" s="88" t="s">
        <v>3</v>
      </c>
      <c r="J5" s="88" t="s">
        <v>11</v>
      </c>
      <c r="K5" s="88" t="s">
        <v>12</v>
      </c>
      <c r="L5" s="88" t="s">
        <v>98</v>
      </c>
      <c r="M5" s="89" t="s">
        <v>15</v>
      </c>
      <c r="N5" s="90" t="s">
        <v>16</v>
      </c>
      <c r="O5" s="91">
        <v>2013</v>
      </c>
      <c r="P5" s="92" t="s">
        <v>4</v>
      </c>
      <c r="Q5" s="93" t="s">
        <v>5</v>
      </c>
      <c r="R5" s="94" t="s">
        <v>18</v>
      </c>
    </row>
    <row r="6" spans="1:18" ht="24.75" customHeight="1">
      <c r="A6" s="108" t="s">
        <v>43</v>
      </c>
      <c r="B6" s="15">
        <v>634</v>
      </c>
      <c r="C6" s="16">
        <v>670</v>
      </c>
      <c r="D6" s="16">
        <v>812</v>
      </c>
      <c r="E6" s="17">
        <v>858</v>
      </c>
      <c r="F6" s="36">
        <f aca="true" t="shared" si="0" ref="F6:F20">(B6+C6+D6+E6)</f>
        <v>2974</v>
      </c>
      <c r="G6" s="15">
        <v>422.8</v>
      </c>
      <c r="H6" s="16">
        <v>634.14</v>
      </c>
      <c r="I6" s="16">
        <v>211.38</v>
      </c>
      <c r="J6" s="16">
        <v>678.26</v>
      </c>
      <c r="K6" s="16">
        <v>470.92</v>
      </c>
      <c r="L6" s="35">
        <v>470.92</v>
      </c>
      <c r="M6" s="65">
        <v>36</v>
      </c>
      <c r="N6" s="66">
        <v>46</v>
      </c>
      <c r="O6" s="39">
        <f aca="true" t="shared" si="1" ref="O6:O20">(G6+H6+I6+J6+K6+L6+M6+N6)</f>
        <v>2970.42</v>
      </c>
      <c r="P6" s="146">
        <f aca="true" t="shared" si="2" ref="P6:P20">F6-O6</f>
        <v>3.5799999999999272</v>
      </c>
      <c r="Q6" s="40">
        <v>3.58</v>
      </c>
      <c r="R6" s="17"/>
    </row>
    <row r="7" spans="1:18" ht="24.75" customHeight="1">
      <c r="A7" s="109" t="s">
        <v>36</v>
      </c>
      <c r="B7" s="26">
        <v>845</v>
      </c>
      <c r="C7" s="25">
        <v>881</v>
      </c>
      <c r="D7" s="25">
        <v>740</v>
      </c>
      <c r="E7" s="27">
        <v>776</v>
      </c>
      <c r="F7" s="37">
        <f t="shared" si="0"/>
        <v>3242</v>
      </c>
      <c r="G7" s="26">
        <v>211.4</v>
      </c>
      <c r="H7" s="25">
        <v>763.14</v>
      </c>
      <c r="I7" s="25">
        <v>869.7</v>
      </c>
      <c r="J7" s="25">
        <v>634.14</v>
      </c>
      <c r="K7" s="25">
        <v>422.76</v>
      </c>
      <c r="L7" s="31">
        <v>422.76</v>
      </c>
      <c r="M7" s="67">
        <v>36</v>
      </c>
      <c r="N7" s="68">
        <v>36</v>
      </c>
      <c r="O7" s="39">
        <f t="shared" si="1"/>
        <v>3395.9000000000005</v>
      </c>
      <c r="P7" s="26">
        <f t="shared" si="2"/>
        <v>-153.90000000000055</v>
      </c>
      <c r="Q7" s="34"/>
      <c r="R7" s="27">
        <v>153.9</v>
      </c>
    </row>
    <row r="8" spans="1:18" ht="24.75" customHeight="1">
      <c r="A8" s="109" t="s">
        <v>37</v>
      </c>
      <c r="B8" s="26">
        <v>1005</v>
      </c>
      <c r="C8" s="25">
        <v>1045</v>
      </c>
      <c r="D8" s="25">
        <v>1077</v>
      </c>
      <c r="E8" s="27">
        <v>1127</v>
      </c>
      <c r="F8" s="37">
        <f t="shared" si="0"/>
        <v>4254</v>
      </c>
      <c r="G8" s="26">
        <v>480.7</v>
      </c>
      <c r="H8" s="25">
        <v>917.19</v>
      </c>
      <c r="I8" s="25">
        <v>611.46</v>
      </c>
      <c r="J8" s="25">
        <v>504.75</v>
      </c>
      <c r="K8" s="25">
        <v>1096.14</v>
      </c>
      <c r="L8" s="31">
        <v>659.62</v>
      </c>
      <c r="M8" s="67">
        <v>40</v>
      </c>
      <c r="N8" s="68">
        <v>50</v>
      </c>
      <c r="O8" s="39">
        <f t="shared" si="1"/>
        <v>4359.860000000001</v>
      </c>
      <c r="P8" s="26">
        <f t="shared" si="2"/>
        <v>-105.86000000000058</v>
      </c>
      <c r="Q8" s="34"/>
      <c r="R8" s="27">
        <v>105.86</v>
      </c>
    </row>
    <row r="9" spans="1:18" ht="24.75" customHeight="1">
      <c r="A9" s="109" t="s">
        <v>30</v>
      </c>
      <c r="B9" s="26">
        <v>634</v>
      </c>
      <c r="C9" s="25">
        <v>670</v>
      </c>
      <c r="D9" s="25">
        <v>740</v>
      </c>
      <c r="E9" s="27">
        <v>776</v>
      </c>
      <c r="F9" s="37">
        <f t="shared" si="0"/>
        <v>2820</v>
      </c>
      <c r="G9" s="26">
        <v>211.4</v>
      </c>
      <c r="H9" s="25">
        <v>597.7</v>
      </c>
      <c r="I9" s="25">
        <v>467.25</v>
      </c>
      <c r="J9" s="25">
        <v>422.76</v>
      </c>
      <c r="K9" s="25">
        <v>642.19</v>
      </c>
      <c r="L9" s="31">
        <v>422.76</v>
      </c>
      <c r="M9" s="67">
        <v>36</v>
      </c>
      <c r="N9" s="68">
        <v>36</v>
      </c>
      <c r="O9" s="39">
        <f t="shared" si="1"/>
        <v>2836.0600000000004</v>
      </c>
      <c r="P9" s="26">
        <f t="shared" si="2"/>
        <v>-16.0600000000004</v>
      </c>
      <c r="Q9" s="34"/>
      <c r="R9" s="27">
        <v>16.06</v>
      </c>
    </row>
    <row r="10" spans="1:18" ht="24.75" customHeight="1">
      <c r="A10" s="109" t="s">
        <v>34</v>
      </c>
      <c r="B10" s="22">
        <v>681</v>
      </c>
      <c r="C10" s="23">
        <v>717</v>
      </c>
      <c r="D10" s="23">
        <v>840</v>
      </c>
      <c r="E10" s="24">
        <v>886</v>
      </c>
      <c r="F10" s="37">
        <f t="shared" si="0"/>
        <v>3124</v>
      </c>
      <c r="G10" s="26">
        <v>394.4</v>
      </c>
      <c r="H10" s="25">
        <v>658.29</v>
      </c>
      <c r="I10" s="25">
        <v>308.41</v>
      </c>
      <c r="J10" s="25">
        <v>458.54</v>
      </c>
      <c r="K10" s="25">
        <v>661.96</v>
      </c>
      <c r="L10" s="31">
        <v>555.59</v>
      </c>
      <c r="M10" s="67">
        <v>36</v>
      </c>
      <c r="N10" s="68">
        <v>46</v>
      </c>
      <c r="O10" s="39">
        <f t="shared" si="1"/>
        <v>3119.1900000000005</v>
      </c>
      <c r="P10" s="26">
        <f t="shared" si="2"/>
        <v>4.809999999999491</v>
      </c>
      <c r="Q10" s="34">
        <v>4.81</v>
      </c>
      <c r="R10" s="27"/>
    </row>
    <row r="11" spans="1:18" ht="24.75" customHeight="1">
      <c r="A11" s="109" t="s">
        <v>94</v>
      </c>
      <c r="B11" s="22">
        <v>0</v>
      </c>
      <c r="C11" s="23">
        <v>0</v>
      </c>
      <c r="D11" s="23">
        <v>612</v>
      </c>
      <c r="E11" s="24">
        <v>632</v>
      </c>
      <c r="F11" s="37">
        <f t="shared" si="0"/>
        <v>1244</v>
      </c>
      <c r="G11" s="26">
        <v>0</v>
      </c>
      <c r="H11" s="25">
        <v>0</v>
      </c>
      <c r="I11" s="25">
        <v>0</v>
      </c>
      <c r="J11" s="25">
        <v>349.88</v>
      </c>
      <c r="K11" s="25">
        <v>524.82</v>
      </c>
      <c r="L11" s="31">
        <v>349.88</v>
      </c>
      <c r="M11" s="67">
        <v>0</v>
      </c>
      <c r="N11" s="68">
        <v>20</v>
      </c>
      <c r="O11" s="39">
        <f t="shared" si="1"/>
        <v>1244.58</v>
      </c>
      <c r="P11" s="30">
        <f t="shared" si="2"/>
        <v>-0.5799999999999272</v>
      </c>
      <c r="Q11" s="34"/>
      <c r="R11" s="27"/>
    </row>
    <row r="12" spans="1:18" ht="24.75" customHeight="1">
      <c r="A12" s="109" t="s">
        <v>95</v>
      </c>
      <c r="B12" s="22">
        <v>0</v>
      </c>
      <c r="C12" s="23">
        <v>0</v>
      </c>
      <c r="D12" s="23">
        <v>830</v>
      </c>
      <c r="E12" s="24">
        <v>876</v>
      </c>
      <c r="F12" s="37">
        <f t="shared" si="0"/>
        <v>1706</v>
      </c>
      <c r="G12" s="26">
        <v>0</v>
      </c>
      <c r="H12" s="25">
        <v>0</v>
      </c>
      <c r="I12" s="25">
        <v>0</v>
      </c>
      <c r="J12" s="25">
        <v>462.94</v>
      </c>
      <c r="K12" s="25">
        <v>710.12</v>
      </c>
      <c r="L12" s="31">
        <v>487.02</v>
      </c>
      <c r="M12" s="67">
        <v>0</v>
      </c>
      <c r="N12" s="68">
        <v>46</v>
      </c>
      <c r="O12" s="39">
        <f t="shared" si="1"/>
        <v>1706.08</v>
      </c>
      <c r="P12" s="30">
        <f t="shared" si="2"/>
        <v>-0.07999999999992724</v>
      </c>
      <c r="Q12" s="34"/>
      <c r="R12" s="27"/>
    </row>
    <row r="13" spans="1:18" ht="24.75" customHeight="1">
      <c r="A13" s="109" t="s">
        <v>31</v>
      </c>
      <c r="B13" s="22">
        <v>983</v>
      </c>
      <c r="C13" s="23">
        <v>1023</v>
      </c>
      <c r="D13" s="23">
        <v>731</v>
      </c>
      <c r="E13" s="24">
        <v>777</v>
      </c>
      <c r="F13" s="37">
        <f t="shared" si="0"/>
        <v>3514</v>
      </c>
      <c r="G13" s="26">
        <v>480.7</v>
      </c>
      <c r="H13" s="25">
        <v>840.24</v>
      </c>
      <c r="I13" s="25">
        <v>611.46</v>
      </c>
      <c r="J13" s="25">
        <v>243.51</v>
      </c>
      <c r="K13" s="25">
        <v>727.93</v>
      </c>
      <c r="L13" s="31">
        <v>505.9</v>
      </c>
      <c r="M13" s="67">
        <v>40</v>
      </c>
      <c r="N13" s="68">
        <v>46</v>
      </c>
      <c r="O13" s="39">
        <f t="shared" si="1"/>
        <v>3495.74</v>
      </c>
      <c r="P13" s="26">
        <f t="shared" si="2"/>
        <v>18.26000000000022</v>
      </c>
      <c r="Q13" s="34">
        <v>18.26</v>
      </c>
      <c r="R13" s="27"/>
    </row>
    <row r="14" spans="1:18" ht="24.75" customHeight="1">
      <c r="A14" s="109" t="s">
        <v>33</v>
      </c>
      <c r="B14" s="22">
        <v>634</v>
      </c>
      <c r="C14" s="23">
        <v>670</v>
      </c>
      <c r="D14" s="23">
        <v>718</v>
      </c>
      <c r="E14" s="24">
        <v>764</v>
      </c>
      <c r="F14" s="37">
        <f t="shared" si="0"/>
        <v>2786</v>
      </c>
      <c r="G14" s="26">
        <v>422.8</v>
      </c>
      <c r="H14" s="25">
        <v>376.82</v>
      </c>
      <c r="I14" s="25">
        <v>422.76</v>
      </c>
      <c r="J14" s="25">
        <v>259.54</v>
      </c>
      <c r="K14" s="25">
        <v>690.35</v>
      </c>
      <c r="L14" s="31">
        <v>495</v>
      </c>
      <c r="M14" s="67">
        <v>36</v>
      </c>
      <c r="N14" s="68">
        <v>46</v>
      </c>
      <c r="O14" s="39">
        <f t="shared" si="1"/>
        <v>2749.27</v>
      </c>
      <c r="P14" s="26">
        <f t="shared" si="2"/>
        <v>36.73000000000002</v>
      </c>
      <c r="Q14" s="34">
        <v>36.73</v>
      </c>
      <c r="R14" s="27"/>
    </row>
    <row r="15" spans="1:18" ht="24.75" customHeight="1">
      <c r="A15" s="109" t="s">
        <v>42</v>
      </c>
      <c r="B15" s="22">
        <v>525</v>
      </c>
      <c r="C15" s="23">
        <v>545</v>
      </c>
      <c r="D15" s="23">
        <v>525</v>
      </c>
      <c r="E15" s="24">
        <v>545</v>
      </c>
      <c r="F15" s="37">
        <f t="shared" si="0"/>
        <v>2140</v>
      </c>
      <c r="G15" s="26">
        <v>174.9</v>
      </c>
      <c r="H15" s="25">
        <v>524.82</v>
      </c>
      <c r="I15" s="25">
        <v>303.94</v>
      </c>
      <c r="J15" s="25">
        <v>349.88</v>
      </c>
      <c r="K15" s="25">
        <v>349.88</v>
      </c>
      <c r="L15" s="31">
        <v>349.88</v>
      </c>
      <c r="M15" s="67">
        <v>20</v>
      </c>
      <c r="N15" s="68">
        <v>20</v>
      </c>
      <c r="O15" s="39">
        <f t="shared" si="1"/>
        <v>2093.3</v>
      </c>
      <c r="P15" s="72">
        <f t="shared" si="2"/>
        <v>46.69999999999982</v>
      </c>
      <c r="Q15" s="34">
        <v>46.7</v>
      </c>
      <c r="R15" s="27"/>
    </row>
    <row r="16" spans="1:18" ht="24.75" customHeight="1">
      <c r="A16" s="109" t="s">
        <v>40</v>
      </c>
      <c r="B16" s="22">
        <v>525</v>
      </c>
      <c r="C16" s="23">
        <v>545</v>
      </c>
      <c r="D16" s="23">
        <v>597</v>
      </c>
      <c r="E16" s="24">
        <v>627</v>
      </c>
      <c r="F16" s="37">
        <f t="shared" si="0"/>
        <v>2294</v>
      </c>
      <c r="G16" s="26">
        <v>174.9</v>
      </c>
      <c r="H16" s="25">
        <v>349.88</v>
      </c>
      <c r="I16" s="25">
        <v>524.82</v>
      </c>
      <c r="J16" s="25">
        <v>349.88</v>
      </c>
      <c r="K16" s="25">
        <v>446.2</v>
      </c>
      <c r="L16" s="31">
        <v>398.04</v>
      </c>
      <c r="M16" s="67">
        <v>20</v>
      </c>
      <c r="N16" s="68">
        <v>30</v>
      </c>
      <c r="O16" s="39">
        <f t="shared" si="1"/>
        <v>2293.7200000000003</v>
      </c>
      <c r="P16" s="30">
        <f t="shared" si="2"/>
        <v>0.27999999999974534</v>
      </c>
      <c r="Q16" s="34"/>
      <c r="R16" s="27"/>
    </row>
    <row r="17" spans="1:18" ht="24.75" customHeight="1">
      <c r="A17" s="109" t="s">
        <v>39</v>
      </c>
      <c r="B17" s="22">
        <v>740</v>
      </c>
      <c r="C17" s="23">
        <v>776</v>
      </c>
      <c r="D17" s="23">
        <v>718</v>
      </c>
      <c r="E17" s="24">
        <v>764</v>
      </c>
      <c r="F17" s="37">
        <f t="shared" si="0"/>
        <v>2998</v>
      </c>
      <c r="G17" s="26">
        <v>211.4</v>
      </c>
      <c r="H17" s="25">
        <v>853.57</v>
      </c>
      <c r="I17" s="25">
        <v>422.76</v>
      </c>
      <c r="J17" s="25">
        <v>446.84</v>
      </c>
      <c r="K17" s="25">
        <v>446.84</v>
      </c>
      <c r="L17" s="31">
        <v>495</v>
      </c>
      <c r="M17" s="67">
        <v>36</v>
      </c>
      <c r="N17" s="68">
        <v>46</v>
      </c>
      <c r="O17" s="39">
        <f t="shared" si="1"/>
        <v>2958.41</v>
      </c>
      <c r="P17" s="26">
        <f t="shared" si="2"/>
        <v>39.590000000000146</v>
      </c>
      <c r="Q17" s="34">
        <v>39.59</v>
      </c>
      <c r="R17" s="27"/>
    </row>
    <row r="18" spans="1:18" ht="24.75" customHeight="1">
      <c r="A18" s="109" t="s">
        <v>32</v>
      </c>
      <c r="B18" s="22">
        <v>612</v>
      </c>
      <c r="C18" s="23">
        <v>632</v>
      </c>
      <c r="D18" s="23">
        <v>525</v>
      </c>
      <c r="E18" s="24">
        <v>545</v>
      </c>
      <c r="F18" s="37">
        <f t="shared" si="0"/>
        <v>2314</v>
      </c>
      <c r="G18" s="26">
        <v>174.9</v>
      </c>
      <c r="H18" s="25">
        <v>524.82</v>
      </c>
      <c r="I18" s="25">
        <v>524.82</v>
      </c>
      <c r="J18" s="25">
        <v>349.88</v>
      </c>
      <c r="K18" s="25">
        <v>349.88</v>
      </c>
      <c r="L18" s="31">
        <v>349.88</v>
      </c>
      <c r="M18" s="67">
        <v>20</v>
      </c>
      <c r="N18" s="68">
        <v>20</v>
      </c>
      <c r="O18" s="39">
        <f t="shared" si="1"/>
        <v>2314.1800000000003</v>
      </c>
      <c r="P18" s="30">
        <f t="shared" si="2"/>
        <v>-0.18000000000029104</v>
      </c>
      <c r="Q18" s="34"/>
      <c r="R18" s="27"/>
    </row>
    <row r="19" spans="1:18" ht="24.75" customHeight="1">
      <c r="A19" s="109" t="s">
        <v>35</v>
      </c>
      <c r="B19" s="22">
        <v>740</v>
      </c>
      <c r="C19" s="23">
        <v>776</v>
      </c>
      <c r="D19" s="23">
        <v>718</v>
      </c>
      <c r="E19" s="24">
        <v>764</v>
      </c>
      <c r="F19" s="37">
        <f t="shared" si="0"/>
        <v>2998</v>
      </c>
      <c r="G19" s="26">
        <v>211.4</v>
      </c>
      <c r="H19" s="25">
        <v>634.14</v>
      </c>
      <c r="I19" s="25">
        <v>588.2</v>
      </c>
      <c r="J19" s="25">
        <v>470.92</v>
      </c>
      <c r="K19" s="25">
        <v>511.1</v>
      </c>
      <c r="L19" s="31">
        <v>470.92</v>
      </c>
      <c r="M19" s="67">
        <v>36</v>
      </c>
      <c r="N19" s="68">
        <v>46</v>
      </c>
      <c r="O19" s="39">
        <f t="shared" si="1"/>
        <v>2968.6800000000003</v>
      </c>
      <c r="P19" s="26">
        <f t="shared" si="2"/>
        <v>29.31999999999971</v>
      </c>
      <c r="Q19" s="34">
        <v>29.32</v>
      </c>
      <c r="R19" s="27"/>
    </row>
    <row r="20" spans="1:18" ht="24.75" customHeight="1">
      <c r="A20" s="147" t="s">
        <v>38</v>
      </c>
      <c r="B20" s="22">
        <v>612</v>
      </c>
      <c r="C20" s="23">
        <v>632</v>
      </c>
      <c r="D20" s="130">
        <v>0</v>
      </c>
      <c r="E20" s="131">
        <v>0</v>
      </c>
      <c r="F20" s="37">
        <f t="shared" si="0"/>
        <v>1244</v>
      </c>
      <c r="G20" s="26">
        <v>174.9</v>
      </c>
      <c r="H20" s="25">
        <v>699.76</v>
      </c>
      <c r="I20" s="25">
        <v>349.88</v>
      </c>
      <c r="J20" s="132">
        <v>0</v>
      </c>
      <c r="K20" s="132">
        <v>0</v>
      </c>
      <c r="L20" s="133">
        <v>0</v>
      </c>
      <c r="M20" s="67">
        <v>20</v>
      </c>
      <c r="N20" s="68">
        <v>0</v>
      </c>
      <c r="O20" s="39">
        <f t="shared" si="1"/>
        <v>1244.54</v>
      </c>
      <c r="P20" s="30">
        <f t="shared" si="2"/>
        <v>-0.5399999999999636</v>
      </c>
      <c r="Q20" s="129" t="s">
        <v>97</v>
      </c>
      <c r="R20" s="68" t="s">
        <v>96</v>
      </c>
    </row>
    <row r="21" spans="1:18" ht="24.75" customHeight="1">
      <c r="A21" s="109"/>
      <c r="B21" s="22"/>
      <c r="C21" s="23"/>
      <c r="D21" s="23"/>
      <c r="E21" s="24"/>
      <c r="F21" s="113"/>
      <c r="G21" s="26"/>
      <c r="H21" s="25"/>
      <c r="I21" s="25"/>
      <c r="J21" s="25"/>
      <c r="K21" s="25"/>
      <c r="L21" s="31"/>
      <c r="M21" s="72"/>
      <c r="N21" s="116"/>
      <c r="O21" s="117"/>
      <c r="P21" s="26"/>
      <c r="Q21" s="34"/>
      <c r="R21" s="27"/>
    </row>
    <row r="22" spans="1:18" ht="24.75" customHeight="1">
      <c r="A22" s="109"/>
      <c r="B22" s="22"/>
      <c r="C22" s="23"/>
      <c r="D22" s="23"/>
      <c r="E22" s="24"/>
      <c r="F22" s="113"/>
      <c r="G22" s="26"/>
      <c r="H22" s="25"/>
      <c r="I22" s="25"/>
      <c r="J22" s="25"/>
      <c r="K22" s="25"/>
      <c r="L22" s="31"/>
      <c r="M22" s="72"/>
      <c r="N22" s="116"/>
      <c r="O22" s="117"/>
      <c r="P22" s="26"/>
      <c r="Q22" s="25"/>
      <c r="R22" s="27"/>
    </row>
    <row r="23" spans="1:18" ht="24.75" customHeight="1">
      <c r="A23" s="109"/>
      <c r="B23" s="13"/>
      <c r="C23" s="1"/>
      <c r="D23" s="1"/>
      <c r="E23" s="14"/>
      <c r="F23" s="11"/>
      <c r="G23" s="13"/>
      <c r="H23" s="1"/>
      <c r="I23" s="1"/>
      <c r="J23" s="1"/>
      <c r="K23" s="1"/>
      <c r="L23" s="32"/>
      <c r="M23" s="13"/>
      <c r="N23" s="14"/>
      <c r="O23" s="33"/>
      <c r="P23" s="26"/>
      <c r="Q23" s="25"/>
      <c r="R23" s="27"/>
    </row>
    <row r="24" spans="1:18" ht="24.75" customHeight="1">
      <c r="A24" s="109"/>
      <c r="B24" s="13"/>
      <c r="C24" s="1"/>
      <c r="D24" s="1"/>
      <c r="E24" s="14"/>
      <c r="F24" s="11"/>
      <c r="G24" s="13"/>
      <c r="H24" s="1"/>
      <c r="I24" s="1"/>
      <c r="J24" s="1"/>
      <c r="K24" s="1"/>
      <c r="L24" s="32"/>
      <c r="M24" s="13"/>
      <c r="N24" s="14"/>
      <c r="O24" s="33"/>
      <c r="P24" s="26"/>
      <c r="Q24" s="25"/>
      <c r="R24" s="27"/>
    </row>
    <row r="25" spans="1:18" ht="24.75" customHeight="1">
      <c r="A25" s="109"/>
      <c r="B25" s="13"/>
      <c r="C25" s="1"/>
      <c r="D25" s="1"/>
      <c r="E25" s="14"/>
      <c r="F25" s="11"/>
      <c r="G25" s="13"/>
      <c r="H25" s="1"/>
      <c r="I25" s="1"/>
      <c r="J25" s="1"/>
      <c r="K25" s="1"/>
      <c r="L25" s="32"/>
      <c r="M25" s="13"/>
      <c r="N25" s="14"/>
      <c r="O25" s="33"/>
      <c r="P25" s="26"/>
      <c r="Q25" s="25"/>
      <c r="R25" s="27"/>
    </row>
    <row r="26" spans="1:18" ht="24.75" customHeight="1" thickBot="1">
      <c r="A26" s="41"/>
      <c r="B26" s="42"/>
      <c r="C26" s="43"/>
      <c r="D26" s="43"/>
      <c r="E26" s="44"/>
      <c r="F26" s="45"/>
      <c r="G26" s="46"/>
      <c r="H26" s="47"/>
      <c r="I26" s="47"/>
      <c r="J26" s="47"/>
      <c r="K26" s="47"/>
      <c r="L26" s="48"/>
      <c r="M26" s="46"/>
      <c r="N26" s="49"/>
      <c r="O26" s="50"/>
      <c r="P26" s="51"/>
      <c r="Q26" s="52"/>
      <c r="R26" s="53"/>
    </row>
    <row r="27" spans="1:18" ht="24.75" customHeight="1" thickBot="1">
      <c r="A27" s="10" t="s">
        <v>21</v>
      </c>
      <c r="B27" s="54">
        <f aca="true" t="shared" si="3" ref="B27:O27">SUM(B6:B26)</f>
        <v>9170</v>
      </c>
      <c r="C27" s="55">
        <f t="shared" si="3"/>
        <v>9582</v>
      </c>
      <c r="D27" s="55">
        <f t="shared" si="3"/>
        <v>10183</v>
      </c>
      <c r="E27" s="56">
        <f t="shared" si="3"/>
        <v>10717</v>
      </c>
      <c r="F27" s="57">
        <f t="shared" si="3"/>
        <v>39652</v>
      </c>
      <c r="G27" s="58">
        <f t="shared" si="3"/>
        <v>3746.600000000001</v>
      </c>
      <c r="H27" s="55">
        <f t="shared" si="3"/>
        <v>8374.509999999998</v>
      </c>
      <c r="I27" s="55">
        <f t="shared" si="3"/>
        <v>6216.84</v>
      </c>
      <c r="J27" s="55">
        <f t="shared" si="3"/>
        <v>5981.72</v>
      </c>
      <c r="K27" s="55">
        <f t="shared" si="3"/>
        <v>8051.090000000002</v>
      </c>
      <c r="L27" s="56">
        <f t="shared" si="3"/>
        <v>6433.170000000001</v>
      </c>
      <c r="M27" s="54">
        <f t="shared" si="3"/>
        <v>412</v>
      </c>
      <c r="N27" s="56">
        <f t="shared" si="3"/>
        <v>534</v>
      </c>
      <c r="O27" s="57">
        <f t="shared" si="3"/>
        <v>39749.93</v>
      </c>
      <c r="P27" s="54"/>
      <c r="Q27" s="59">
        <f>SUM(Q6:Q26)</f>
        <v>178.99</v>
      </c>
      <c r="R27" s="56">
        <f>SUM(R6:R26)</f>
        <v>275.82</v>
      </c>
    </row>
    <row r="30" spans="2:3" ht="12.75">
      <c r="B30" s="107"/>
      <c r="C30" s="123" t="s">
        <v>87</v>
      </c>
    </row>
    <row r="31" ht="12.75">
      <c r="B31" s="122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R30"/>
  <sheetViews>
    <sheetView zoomScale="70" zoomScaleNormal="70" zoomScalePageLayoutView="0" workbookViewId="0" topLeftCell="A1">
      <selection activeCell="T5" sqref="T5"/>
    </sheetView>
  </sheetViews>
  <sheetFormatPr defaultColWidth="9.140625" defaultRowHeight="12.75"/>
  <cols>
    <col min="1" max="1" width="20.7109375" style="0" customWidth="1"/>
    <col min="2" max="12" width="12.7109375" style="0" customWidth="1"/>
    <col min="15" max="15" width="15.7109375" style="0" customWidth="1"/>
  </cols>
  <sheetData>
    <row r="2" spans="2:9" ht="24.75" customHeight="1">
      <c r="B2" s="61" t="s">
        <v>24</v>
      </c>
      <c r="E2" s="61" t="s">
        <v>65</v>
      </c>
      <c r="F2" s="61"/>
      <c r="G2" s="61"/>
      <c r="H2" s="61"/>
      <c r="I2" s="61"/>
    </row>
    <row r="3" ht="12.75" customHeight="1" thickBot="1"/>
    <row r="4" spans="1:18" ht="15.75" customHeight="1" thickBot="1">
      <c r="A4" s="10"/>
      <c r="B4" s="4"/>
      <c r="C4" s="5" t="s">
        <v>66</v>
      </c>
      <c r="D4" s="5"/>
      <c r="E4" s="6"/>
      <c r="F4" s="71" t="s">
        <v>9</v>
      </c>
      <c r="G4" s="7"/>
      <c r="H4" s="8" t="s">
        <v>67</v>
      </c>
      <c r="I4" s="8"/>
      <c r="J4" s="8"/>
      <c r="K4" s="8"/>
      <c r="L4" s="9"/>
      <c r="M4" s="69" t="s">
        <v>14</v>
      </c>
      <c r="N4" s="69" t="s">
        <v>14</v>
      </c>
      <c r="O4" s="70" t="s">
        <v>17</v>
      </c>
      <c r="P4" s="7"/>
      <c r="Q4" s="8"/>
      <c r="R4" s="9"/>
    </row>
    <row r="5" spans="1:18" ht="24.75" customHeight="1" thickBot="1">
      <c r="A5" s="10" t="s">
        <v>6</v>
      </c>
      <c r="B5" s="19" t="s">
        <v>0</v>
      </c>
      <c r="C5" s="20" t="s">
        <v>1</v>
      </c>
      <c r="D5" s="20" t="s">
        <v>7</v>
      </c>
      <c r="E5" s="21" t="s">
        <v>8</v>
      </c>
      <c r="F5" s="62">
        <v>2013</v>
      </c>
      <c r="G5" s="28" t="s">
        <v>10</v>
      </c>
      <c r="H5" s="29" t="s">
        <v>2</v>
      </c>
      <c r="I5" s="29" t="s">
        <v>3</v>
      </c>
      <c r="J5" s="29" t="s">
        <v>11</v>
      </c>
      <c r="K5" s="29" t="s">
        <v>12</v>
      </c>
      <c r="L5" s="29" t="s">
        <v>98</v>
      </c>
      <c r="M5" s="63" t="s">
        <v>15</v>
      </c>
      <c r="N5" s="64" t="s">
        <v>16</v>
      </c>
      <c r="O5" s="38">
        <v>2013</v>
      </c>
      <c r="P5" s="12" t="s">
        <v>4</v>
      </c>
      <c r="Q5" s="2" t="s">
        <v>5</v>
      </c>
      <c r="R5" s="3" t="s">
        <v>18</v>
      </c>
    </row>
    <row r="6" spans="1:18" ht="24.75" customHeight="1">
      <c r="A6" s="148" t="s">
        <v>99</v>
      </c>
      <c r="B6" s="15">
        <v>0</v>
      </c>
      <c r="C6" s="16">
        <v>0</v>
      </c>
      <c r="D6" s="16">
        <v>612</v>
      </c>
      <c r="E6" s="17">
        <v>632</v>
      </c>
      <c r="F6" s="36">
        <f aca="true" t="shared" si="0" ref="F6:F21">(B6+C6+D6+E6)</f>
        <v>1244</v>
      </c>
      <c r="G6" s="15">
        <v>0</v>
      </c>
      <c r="H6" s="16">
        <v>0</v>
      </c>
      <c r="I6" s="16">
        <v>0</v>
      </c>
      <c r="J6" s="16">
        <v>524.82</v>
      </c>
      <c r="K6" s="16">
        <v>349.88</v>
      </c>
      <c r="L6" s="35">
        <v>349.88</v>
      </c>
      <c r="M6" s="65">
        <v>0</v>
      </c>
      <c r="N6" s="66">
        <v>20</v>
      </c>
      <c r="O6" s="39">
        <f aca="true" t="shared" si="1" ref="O6:O21">(G6+H6+I6+J6+K6+L6+M6+N6)</f>
        <v>1244.58</v>
      </c>
      <c r="P6" s="152">
        <f aca="true" t="shared" si="2" ref="P6:P21">F6-O6</f>
        <v>-0.5799999999999272</v>
      </c>
      <c r="Q6" s="40"/>
      <c r="R6" s="17"/>
    </row>
    <row r="7" spans="1:18" ht="24.75" customHeight="1">
      <c r="A7" s="149" t="s">
        <v>100</v>
      </c>
      <c r="B7" s="26">
        <v>0</v>
      </c>
      <c r="C7" s="25">
        <v>0</v>
      </c>
      <c r="D7" s="25">
        <v>830</v>
      </c>
      <c r="E7" s="27">
        <v>876</v>
      </c>
      <c r="F7" s="37">
        <f t="shared" si="0"/>
        <v>1706</v>
      </c>
      <c r="G7" s="26">
        <v>0</v>
      </c>
      <c r="H7" s="25">
        <v>0</v>
      </c>
      <c r="I7" s="25">
        <v>0</v>
      </c>
      <c r="J7" s="25">
        <v>442.53</v>
      </c>
      <c r="K7" s="25">
        <v>531.51</v>
      </c>
      <c r="L7" s="31">
        <v>661.96</v>
      </c>
      <c r="M7" s="67">
        <v>0</v>
      </c>
      <c r="N7" s="68">
        <v>46</v>
      </c>
      <c r="O7" s="39">
        <f t="shared" si="1"/>
        <v>1682</v>
      </c>
      <c r="P7" s="26">
        <f t="shared" si="2"/>
        <v>24</v>
      </c>
      <c r="Q7" s="34">
        <v>24</v>
      </c>
      <c r="R7" s="27"/>
    </row>
    <row r="8" spans="1:18" ht="24.75" customHeight="1">
      <c r="A8" s="149" t="s">
        <v>101</v>
      </c>
      <c r="B8" s="26">
        <v>524.82</v>
      </c>
      <c r="C8" s="25">
        <v>544.82</v>
      </c>
      <c r="D8" s="25">
        <v>612</v>
      </c>
      <c r="E8" s="27">
        <v>632</v>
      </c>
      <c r="F8" s="37">
        <f t="shared" si="0"/>
        <v>2313.6400000000003</v>
      </c>
      <c r="G8" s="26">
        <v>174.9</v>
      </c>
      <c r="H8" s="25">
        <v>524.82</v>
      </c>
      <c r="I8" s="25">
        <v>349.88</v>
      </c>
      <c r="J8" s="25">
        <v>349.88</v>
      </c>
      <c r="K8" s="25">
        <v>524.82</v>
      </c>
      <c r="L8" s="31">
        <v>349.88</v>
      </c>
      <c r="M8" s="67">
        <v>20</v>
      </c>
      <c r="N8" s="68">
        <v>20</v>
      </c>
      <c r="O8" s="39">
        <f t="shared" si="1"/>
        <v>2314.1800000000003</v>
      </c>
      <c r="P8" s="30">
        <f t="shared" si="2"/>
        <v>-0.5399999999999636</v>
      </c>
      <c r="Q8" s="34"/>
      <c r="R8" s="27"/>
    </row>
    <row r="9" spans="1:18" ht="24.75" customHeight="1">
      <c r="A9" s="149" t="s">
        <v>102</v>
      </c>
      <c r="B9" s="26">
        <v>658</v>
      </c>
      <c r="C9" s="25">
        <v>694</v>
      </c>
      <c r="D9" s="25">
        <v>612</v>
      </c>
      <c r="E9" s="27">
        <v>632</v>
      </c>
      <c r="F9" s="37">
        <f t="shared" si="0"/>
        <v>2596</v>
      </c>
      <c r="G9" s="26">
        <v>438.9</v>
      </c>
      <c r="H9" s="25">
        <v>430.81</v>
      </c>
      <c r="I9" s="25">
        <v>438.86</v>
      </c>
      <c r="J9" s="25">
        <v>349.88</v>
      </c>
      <c r="K9" s="25">
        <v>524.82</v>
      </c>
      <c r="L9" s="31">
        <v>349.88</v>
      </c>
      <c r="M9" s="67">
        <v>36</v>
      </c>
      <c r="N9" s="68">
        <v>20</v>
      </c>
      <c r="O9" s="39">
        <f t="shared" si="1"/>
        <v>2589.1500000000005</v>
      </c>
      <c r="P9" s="26">
        <f t="shared" si="2"/>
        <v>6.849999999999454</v>
      </c>
      <c r="Q9" s="34">
        <v>6.85</v>
      </c>
      <c r="R9" s="27"/>
    </row>
    <row r="10" spans="1:18" ht="24.75" customHeight="1">
      <c r="A10" s="149" t="s">
        <v>103</v>
      </c>
      <c r="B10" s="22">
        <v>524.82</v>
      </c>
      <c r="C10" s="23">
        <v>544.82</v>
      </c>
      <c r="D10" s="23">
        <v>612</v>
      </c>
      <c r="E10" s="24">
        <v>632</v>
      </c>
      <c r="F10" s="37">
        <f t="shared" si="0"/>
        <v>2313.6400000000003</v>
      </c>
      <c r="G10" s="26">
        <v>174.9</v>
      </c>
      <c r="H10" s="25">
        <v>524.82</v>
      </c>
      <c r="I10" s="25">
        <v>349.88</v>
      </c>
      <c r="J10" s="25">
        <v>349.88</v>
      </c>
      <c r="K10" s="25">
        <v>524.82</v>
      </c>
      <c r="L10" s="31">
        <v>349.88</v>
      </c>
      <c r="M10" s="67">
        <v>20</v>
      </c>
      <c r="N10" s="68">
        <v>20</v>
      </c>
      <c r="O10" s="39">
        <f t="shared" si="1"/>
        <v>2314.1800000000003</v>
      </c>
      <c r="P10" s="30">
        <f t="shared" si="2"/>
        <v>-0.5399999999999636</v>
      </c>
      <c r="Q10" s="34"/>
      <c r="R10" s="27"/>
    </row>
    <row r="11" spans="1:18" ht="24.75" customHeight="1">
      <c r="A11" s="149" t="s">
        <v>104</v>
      </c>
      <c r="B11" s="22">
        <v>612.29</v>
      </c>
      <c r="C11" s="23">
        <v>632.29</v>
      </c>
      <c r="D11" s="23">
        <v>612</v>
      </c>
      <c r="E11" s="24">
        <v>632</v>
      </c>
      <c r="F11" s="37">
        <f t="shared" si="0"/>
        <v>2488.58</v>
      </c>
      <c r="G11" s="26">
        <v>174.9</v>
      </c>
      <c r="H11" s="25">
        <v>699.76</v>
      </c>
      <c r="I11" s="25">
        <v>349.88</v>
      </c>
      <c r="J11" s="25">
        <v>349.88</v>
      </c>
      <c r="K11" s="25">
        <v>524.82</v>
      </c>
      <c r="L11" s="31">
        <v>349.88</v>
      </c>
      <c r="M11" s="67">
        <v>20</v>
      </c>
      <c r="N11" s="68">
        <v>20</v>
      </c>
      <c r="O11" s="39">
        <f t="shared" si="1"/>
        <v>2489.1200000000003</v>
      </c>
      <c r="P11" s="30">
        <f t="shared" si="2"/>
        <v>-0.5400000000004184</v>
      </c>
      <c r="Q11" s="34"/>
      <c r="R11" s="27"/>
    </row>
    <row r="12" spans="1:18" ht="24.75" customHeight="1">
      <c r="A12" s="149" t="s">
        <v>105</v>
      </c>
      <c r="B12" s="22">
        <v>612.29</v>
      </c>
      <c r="C12" s="23">
        <v>632.29</v>
      </c>
      <c r="D12" s="23">
        <v>1573</v>
      </c>
      <c r="E12" s="24">
        <v>1633</v>
      </c>
      <c r="F12" s="37">
        <f t="shared" si="0"/>
        <v>4450.58</v>
      </c>
      <c r="G12" s="26">
        <v>174.9</v>
      </c>
      <c r="H12" s="25">
        <v>524.82</v>
      </c>
      <c r="I12" s="25">
        <v>524.82</v>
      </c>
      <c r="J12" s="25">
        <v>934.23</v>
      </c>
      <c r="K12" s="25">
        <v>1038.9</v>
      </c>
      <c r="L12" s="31">
        <v>1173.7</v>
      </c>
      <c r="M12" s="67">
        <v>20</v>
      </c>
      <c r="N12" s="68">
        <v>60</v>
      </c>
      <c r="O12" s="39">
        <f t="shared" si="1"/>
        <v>4451.37</v>
      </c>
      <c r="P12" s="106">
        <f t="shared" si="2"/>
        <v>-0.7899999999999636</v>
      </c>
      <c r="Q12" s="34"/>
      <c r="R12" s="27"/>
    </row>
    <row r="13" spans="1:18" ht="24.75" customHeight="1">
      <c r="A13" s="149" t="s">
        <v>106</v>
      </c>
      <c r="B13" s="22">
        <v>612.29</v>
      </c>
      <c r="C13" s="23">
        <v>632.29</v>
      </c>
      <c r="D13" s="23">
        <v>609</v>
      </c>
      <c r="E13" s="24">
        <v>639</v>
      </c>
      <c r="F13" s="37">
        <f t="shared" si="0"/>
        <v>2492.58</v>
      </c>
      <c r="G13" s="26">
        <v>349.88</v>
      </c>
      <c r="H13" s="25">
        <v>524.82</v>
      </c>
      <c r="I13" s="25">
        <v>349.88</v>
      </c>
      <c r="J13" s="25">
        <v>174.94</v>
      </c>
      <c r="K13" s="25">
        <v>621.14</v>
      </c>
      <c r="L13" s="31">
        <v>422.12</v>
      </c>
      <c r="M13" s="67">
        <v>20</v>
      </c>
      <c r="N13" s="68">
        <v>30</v>
      </c>
      <c r="O13" s="39">
        <f t="shared" si="1"/>
        <v>2492.7799999999997</v>
      </c>
      <c r="P13" s="30">
        <f t="shared" si="2"/>
        <v>-0.1999999999998181</v>
      </c>
      <c r="Q13" s="34"/>
      <c r="R13" s="27"/>
    </row>
    <row r="14" spans="1:18" ht="24.75" customHeight="1">
      <c r="A14" s="149" t="s">
        <v>107</v>
      </c>
      <c r="B14" s="22">
        <v>524.82</v>
      </c>
      <c r="C14" s="23">
        <v>544.82</v>
      </c>
      <c r="D14" s="23">
        <v>634</v>
      </c>
      <c r="E14" s="24">
        <v>670</v>
      </c>
      <c r="F14" s="37">
        <f t="shared" si="0"/>
        <v>2373.6400000000003</v>
      </c>
      <c r="G14" s="26">
        <v>174.9</v>
      </c>
      <c r="H14" s="25">
        <v>349.88</v>
      </c>
      <c r="I14" s="25">
        <v>524.82</v>
      </c>
      <c r="J14" s="25">
        <v>255.87</v>
      </c>
      <c r="K14" s="25">
        <v>613.8</v>
      </c>
      <c r="L14" s="31">
        <v>438.86</v>
      </c>
      <c r="M14" s="67">
        <v>20</v>
      </c>
      <c r="N14" s="68">
        <v>36</v>
      </c>
      <c r="O14" s="39">
        <f t="shared" si="1"/>
        <v>2414.1299999999997</v>
      </c>
      <c r="P14" s="26">
        <f t="shared" si="2"/>
        <v>-40.48999999999933</v>
      </c>
      <c r="Q14" s="34"/>
      <c r="R14" s="27">
        <v>40.49</v>
      </c>
    </row>
    <row r="15" spans="1:18" ht="24.75" customHeight="1">
      <c r="A15" s="149" t="s">
        <v>108</v>
      </c>
      <c r="B15" s="22">
        <v>0</v>
      </c>
      <c r="C15" s="23">
        <v>0</v>
      </c>
      <c r="D15" s="23">
        <v>525</v>
      </c>
      <c r="E15" s="24">
        <v>545</v>
      </c>
      <c r="F15" s="37">
        <f t="shared" si="0"/>
        <v>1070</v>
      </c>
      <c r="G15" s="26">
        <v>0</v>
      </c>
      <c r="H15" s="25">
        <v>0</v>
      </c>
      <c r="I15" s="25">
        <v>0</v>
      </c>
      <c r="J15" s="25">
        <v>349.88</v>
      </c>
      <c r="K15" s="25">
        <v>349.88</v>
      </c>
      <c r="L15" s="31">
        <v>349.88</v>
      </c>
      <c r="M15" s="67">
        <v>0</v>
      </c>
      <c r="N15" s="68">
        <v>20</v>
      </c>
      <c r="O15" s="39">
        <f t="shared" si="1"/>
        <v>1069.6399999999999</v>
      </c>
      <c r="P15" s="30">
        <f t="shared" si="2"/>
        <v>0.36000000000012733</v>
      </c>
      <c r="Q15" s="34"/>
      <c r="R15" s="27"/>
    </row>
    <row r="16" spans="1:18" ht="24.75" customHeight="1">
      <c r="A16" s="149" t="s">
        <v>109</v>
      </c>
      <c r="B16" s="22">
        <v>658</v>
      </c>
      <c r="C16" s="23">
        <v>694</v>
      </c>
      <c r="D16" s="23">
        <v>658</v>
      </c>
      <c r="E16" s="24">
        <v>694</v>
      </c>
      <c r="F16" s="37">
        <f t="shared" si="0"/>
        <v>2704</v>
      </c>
      <c r="G16" s="26">
        <v>438.9</v>
      </c>
      <c r="H16" s="25">
        <v>650.24</v>
      </c>
      <c r="I16" s="25">
        <v>219.43</v>
      </c>
      <c r="J16" s="25">
        <v>418.46</v>
      </c>
      <c r="K16" s="25">
        <v>438.86</v>
      </c>
      <c r="L16" s="31">
        <v>438.86</v>
      </c>
      <c r="M16" s="67">
        <v>36</v>
      </c>
      <c r="N16" s="68">
        <v>36</v>
      </c>
      <c r="O16" s="39">
        <f t="shared" si="1"/>
        <v>2676.75</v>
      </c>
      <c r="P16" s="26">
        <f t="shared" si="2"/>
        <v>27.25</v>
      </c>
      <c r="Q16" s="34">
        <v>27.25</v>
      </c>
      <c r="R16" s="27"/>
    </row>
    <row r="17" spans="1:18" ht="24.75" customHeight="1">
      <c r="A17" s="149" t="s">
        <v>110</v>
      </c>
      <c r="B17" s="22">
        <v>524.82</v>
      </c>
      <c r="C17" s="23">
        <v>544.82</v>
      </c>
      <c r="D17" s="23">
        <v>525</v>
      </c>
      <c r="E17" s="24">
        <v>545</v>
      </c>
      <c r="F17" s="37">
        <f t="shared" si="0"/>
        <v>2139.6400000000003</v>
      </c>
      <c r="G17" s="26">
        <v>349.88</v>
      </c>
      <c r="H17" s="25">
        <v>524.82</v>
      </c>
      <c r="I17" s="25">
        <v>174.94</v>
      </c>
      <c r="J17" s="25">
        <v>349.88</v>
      </c>
      <c r="K17" s="25">
        <v>349.88</v>
      </c>
      <c r="L17" s="31">
        <v>349.88</v>
      </c>
      <c r="M17" s="67">
        <v>20</v>
      </c>
      <c r="N17" s="68">
        <v>20</v>
      </c>
      <c r="O17" s="39">
        <f t="shared" si="1"/>
        <v>2139.28</v>
      </c>
      <c r="P17" s="30">
        <f t="shared" si="2"/>
        <v>0.36000000000012733</v>
      </c>
      <c r="Q17" s="34"/>
      <c r="R17" s="27"/>
    </row>
    <row r="18" spans="1:18" ht="24.75" customHeight="1">
      <c r="A18" s="149" t="s">
        <v>111</v>
      </c>
      <c r="B18" s="22">
        <v>612.29</v>
      </c>
      <c r="C18" s="23">
        <v>632.29</v>
      </c>
      <c r="D18" s="23">
        <v>525</v>
      </c>
      <c r="E18" s="24">
        <v>545</v>
      </c>
      <c r="F18" s="37">
        <f t="shared" si="0"/>
        <v>2314.58</v>
      </c>
      <c r="G18" s="26">
        <v>174.9</v>
      </c>
      <c r="H18" s="25">
        <v>524.82</v>
      </c>
      <c r="I18" s="25">
        <v>524.82</v>
      </c>
      <c r="J18" s="25">
        <v>349.88</v>
      </c>
      <c r="K18" s="25">
        <v>349.88</v>
      </c>
      <c r="L18" s="31">
        <v>349.88</v>
      </c>
      <c r="M18" s="67">
        <v>20</v>
      </c>
      <c r="N18" s="68">
        <v>20</v>
      </c>
      <c r="O18" s="39">
        <f t="shared" si="1"/>
        <v>2314.1800000000003</v>
      </c>
      <c r="P18" s="30">
        <f t="shared" si="2"/>
        <v>0.3999999999996362</v>
      </c>
      <c r="Q18" s="34"/>
      <c r="R18" s="27"/>
    </row>
    <row r="19" spans="1:18" ht="24.75" customHeight="1">
      <c r="A19" s="149" t="s">
        <v>112</v>
      </c>
      <c r="B19" s="22">
        <v>768</v>
      </c>
      <c r="C19" s="23">
        <v>804</v>
      </c>
      <c r="D19" s="23">
        <v>658</v>
      </c>
      <c r="E19" s="24">
        <v>694</v>
      </c>
      <c r="F19" s="37">
        <f t="shared" si="0"/>
        <v>2924</v>
      </c>
      <c r="G19" s="26">
        <v>438.9</v>
      </c>
      <c r="H19" s="25">
        <v>650.24</v>
      </c>
      <c r="I19" s="25">
        <v>438.86</v>
      </c>
      <c r="J19" s="25">
        <v>438.86</v>
      </c>
      <c r="K19" s="25">
        <v>438.86</v>
      </c>
      <c r="L19" s="31">
        <v>438.86</v>
      </c>
      <c r="M19" s="67">
        <v>36</v>
      </c>
      <c r="N19" s="68">
        <v>36</v>
      </c>
      <c r="O19" s="39">
        <f t="shared" si="1"/>
        <v>2916.5800000000004</v>
      </c>
      <c r="P19" s="26">
        <f t="shared" si="2"/>
        <v>7.419999999999618</v>
      </c>
      <c r="Q19" s="34">
        <v>7.42</v>
      </c>
      <c r="R19" s="27"/>
    </row>
    <row r="20" spans="1:18" ht="24.75" customHeight="1">
      <c r="A20" s="150" t="s">
        <v>113</v>
      </c>
      <c r="B20" s="151">
        <v>524.82</v>
      </c>
      <c r="C20" s="130">
        <v>544.82</v>
      </c>
      <c r="D20" s="130">
        <v>0</v>
      </c>
      <c r="E20" s="131">
        <v>0</v>
      </c>
      <c r="F20" s="37">
        <f t="shared" si="0"/>
        <v>1069.64</v>
      </c>
      <c r="G20" s="67">
        <v>349.88</v>
      </c>
      <c r="H20" s="132">
        <v>349.88</v>
      </c>
      <c r="I20" s="132">
        <v>349.88</v>
      </c>
      <c r="J20" s="132">
        <v>0</v>
      </c>
      <c r="K20" s="132">
        <v>0</v>
      </c>
      <c r="L20" s="133">
        <v>0</v>
      </c>
      <c r="M20" s="67">
        <v>20</v>
      </c>
      <c r="N20" s="68">
        <v>0</v>
      </c>
      <c r="O20" s="39">
        <f t="shared" si="1"/>
        <v>1069.6399999999999</v>
      </c>
      <c r="P20" s="30">
        <f t="shared" si="2"/>
        <v>0</v>
      </c>
      <c r="Q20" s="129" t="s">
        <v>115</v>
      </c>
      <c r="R20" s="68" t="s">
        <v>96</v>
      </c>
    </row>
    <row r="21" spans="1:18" ht="24.75" customHeight="1">
      <c r="A21" s="150" t="s">
        <v>114</v>
      </c>
      <c r="B21" s="151">
        <v>746</v>
      </c>
      <c r="C21" s="130">
        <v>782</v>
      </c>
      <c r="D21" s="130">
        <v>0</v>
      </c>
      <c r="E21" s="131">
        <v>0</v>
      </c>
      <c r="F21" s="37">
        <f t="shared" si="0"/>
        <v>1528</v>
      </c>
      <c r="G21" s="67">
        <v>394.4</v>
      </c>
      <c r="H21" s="132">
        <v>788.74</v>
      </c>
      <c r="I21" s="132">
        <v>308.41</v>
      </c>
      <c r="J21" s="132">
        <v>0</v>
      </c>
      <c r="K21" s="132">
        <v>0</v>
      </c>
      <c r="L21" s="133">
        <v>0</v>
      </c>
      <c r="M21" s="67">
        <v>36</v>
      </c>
      <c r="N21" s="68">
        <v>0</v>
      </c>
      <c r="O21" s="39">
        <f t="shared" si="1"/>
        <v>1527.55</v>
      </c>
      <c r="P21" s="30">
        <f t="shared" si="2"/>
        <v>0.4500000000000455</v>
      </c>
      <c r="Q21" s="129" t="s">
        <v>115</v>
      </c>
      <c r="R21" s="68" t="s">
        <v>96</v>
      </c>
    </row>
    <row r="22" spans="1:18" ht="24.75" customHeight="1">
      <c r="A22" s="149"/>
      <c r="B22" s="22"/>
      <c r="C22" s="23"/>
      <c r="D22" s="23"/>
      <c r="E22" s="24"/>
      <c r="F22" s="113"/>
      <c r="G22" s="26"/>
      <c r="H22" s="25"/>
      <c r="I22" s="25"/>
      <c r="J22" s="25"/>
      <c r="K22" s="25"/>
      <c r="L22" s="31"/>
      <c r="M22" s="72"/>
      <c r="N22" s="116"/>
      <c r="O22" s="117"/>
      <c r="P22" s="26"/>
      <c r="Q22" s="25"/>
      <c r="R22" s="27"/>
    </row>
    <row r="23" spans="1:18" ht="24.75" customHeight="1">
      <c r="A23" s="18"/>
      <c r="B23" s="22"/>
      <c r="C23" s="23"/>
      <c r="D23" s="23"/>
      <c r="E23" s="24"/>
      <c r="F23" s="113"/>
      <c r="G23" s="26"/>
      <c r="H23" s="25"/>
      <c r="I23" s="25"/>
      <c r="J23" s="25"/>
      <c r="K23" s="25"/>
      <c r="L23" s="31"/>
      <c r="M23" s="72"/>
      <c r="N23" s="116"/>
      <c r="O23" s="117"/>
      <c r="P23" s="26"/>
      <c r="Q23" s="25"/>
      <c r="R23" s="27"/>
    </row>
    <row r="24" spans="1:18" ht="24.75" customHeight="1">
      <c r="A24" s="18"/>
      <c r="B24" s="13"/>
      <c r="C24" s="1"/>
      <c r="D24" s="1"/>
      <c r="E24" s="14"/>
      <c r="F24" s="11"/>
      <c r="G24" s="13"/>
      <c r="H24" s="1"/>
      <c r="I24" s="1"/>
      <c r="J24" s="1"/>
      <c r="K24" s="1"/>
      <c r="L24" s="32"/>
      <c r="M24" s="13"/>
      <c r="N24" s="14"/>
      <c r="O24" s="33"/>
      <c r="P24" s="26"/>
      <c r="Q24" s="25"/>
      <c r="R24" s="27"/>
    </row>
    <row r="25" spans="1:18" ht="24.75" customHeight="1">
      <c r="A25" s="18"/>
      <c r="B25" s="13"/>
      <c r="C25" s="1"/>
      <c r="D25" s="1"/>
      <c r="E25" s="14"/>
      <c r="F25" s="11"/>
      <c r="G25" s="13"/>
      <c r="H25" s="1"/>
      <c r="I25" s="1"/>
      <c r="J25" s="1"/>
      <c r="K25" s="1"/>
      <c r="L25" s="32"/>
      <c r="M25" s="13"/>
      <c r="N25" s="14"/>
      <c r="O25" s="33"/>
      <c r="P25" s="26"/>
      <c r="Q25" s="25"/>
      <c r="R25" s="27"/>
    </row>
    <row r="26" spans="1:18" ht="24.75" customHeight="1" thickBot="1">
      <c r="A26" s="41"/>
      <c r="B26" s="42"/>
      <c r="C26" s="43"/>
      <c r="D26" s="43"/>
      <c r="E26" s="44"/>
      <c r="F26" s="45"/>
      <c r="G26" s="46"/>
      <c r="H26" s="47"/>
      <c r="I26" s="47"/>
      <c r="J26" s="47"/>
      <c r="K26" s="47"/>
      <c r="L26" s="48"/>
      <c r="M26" s="46"/>
      <c r="N26" s="49"/>
      <c r="O26" s="50"/>
      <c r="P26" s="51"/>
      <c r="Q26" s="52"/>
      <c r="R26" s="53"/>
    </row>
    <row r="27" spans="1:18" ht="24.75" customHeight="1" thickBot="1">
      <c r="A27" s="10" t="s">
        <v>21</v>
      </c>
      <c r="B27" s="54">
        <f aca="true" t="shared" si="3" ref="B27:O27">SUM(B6:B26)</f>
        <v>7903.259999999999</v>
      </c>
      <c r="C27" s="55">
        <f t="shared" si="3"/>
        <v>8227.259999999998</v>
      </c>
      <c r="D27" s="55">
        <f t="shared" si="3"/>
        <v>9597</v>
      </c>
      <c r="E27" s="56">
        <f t="shared" si="3"/>
        <v>10001</v>
      </c>
      <c r="F27" s="57">
        <f t="shared" si="3"/>
        <v>35728.520000000004</v>
      </c>
      <c r="G27" s="58">
        <f t="shared" si="3"/>
        <v>3810.140000000001</v>
      </c>
      <c r="H27" s="55">
        <f t="shared" si="3"/>
        <v>7068.469999999999</v>
      </c>
      <c r="I27" s="55">
        <f t="shared" si="3"/>
        <v>4904.360000000001</v>
      </c>
      <c r="J27" s="55">
        <f t="shared" si="3"/>
        <v>5638.87</v>
      </c>
      <c r="K27" s="55">
        <f t="shared" si="3"/>
        <v>7181.870000000001</v>
      </c>
      <c r="L27" s="56">
        <f t="shared" si="3"/>
        <v>6373.4</v>
      </c>
      <c r="M27" s="54">
        <f t="shared" si="3"/>
        <v>324</v>
      </c>
      <c r="N27" s="56">
        <f t="shared" si="3"/>
        <v>404</v>
      </c>
      <c r="O27" s="57">
        <f t="shared" si="3"/>
        <v>35705.11</v>
      </c>
      <c r="P27" s="54"/>
      <c r="Q27" s="59">
        <f>SUM(Q6:Q26)</f>
        <v>65.52</v>
      </c>
      <c r="R27" s="56">
        <f>SUM(R6:R26)</f>
        <v>40.49</v>
      </c>
    </row>
    <row r="30" spans="2:3" ht="12.75">
      <c r="B30" s="107"/>
      <c r="C30" s="123" t="s">
        <v>87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R31"/>
  <sheetViews>
    <sheetView zoomScale="70" zoomScaleNormal="70" zoomScalePageLayoutView="0" workbookViewId="0" topLeftCell="A1">
      <selection activeCell="T5" sqref="T5"/>
    </sheetView>
  </sheetViews>
  <sheetFormatPr defaultColWidth="9.140625" defaultRowHeight="12.75"/>
  <cols>
    <col min="1" max="1" width="20.7109375" style="0" customWidth="1"/>
    <col min="2" max="12" width="12.7109375" style="0" customWidth="1"/>
    <col min="15" max="15" width="15.7109375" style="0" customWidth="1"/>
  </cols>
  <sheetData>
    <row r="1" ht="12.75" customHeight="1"/>
    <row r="2" spans="2:9" ht="24.75" customHeight="1">
      <c r="B2" s="61" t="s">
        <v>23</v>
      </c>
      <c r="E2" s="61" t="s">
        <v>65</v>
      </c>
      <c r="F2" s="61"/>
      <c r="G2" s="61"/>
      <c r="H2" s="61"/>
      <c r="I2" s="61"/>
    </row>
    <row r="3" ht="13.5" thickBot="1"/>
    <row r="4" spans="1:18" ht="15.75" customHeight="1" thickBot="1">
      <c r="A4" s="10"/>
      <c r="B4" s="95"/>
      <c r="C4" s="96" t="s">
        <v>66</v>
      </c>
      <c r="D4" s="96"/>
      <c r="E4" s="97"/>
      <c r="F4" s="98" t="s">
        <v>9</v>
      </c>
      <c r="G4" s="99"/>
      <c r="H4" s="100" t="s">
        <v>67</v>
      </c>
      <c r="I4" s="100"/>
      <c r="J4" s="100"/>
      <c r="K4" s="100"/>
      <c r="L4" s="101"/>
      <c r="M4" s="102" t="s">
        <v>14</v>
      </c>
      <c r="N4" s="102" t="s">
        <v>14</v>
      </c>
      <c r="O4" s="103" t="s">
        <v>17</v>
      </c>
      <c r="P4" s="7"/>
      <c r="Q4" s="8"/>
      <c r="R4" s="9"/>
    </row>
    <row r="5" spans="1:18" ht="24.75" customHeight="1" thickBot="1">
      <c r="A5" s="82" t="s">
        <v>6</v>
      </c>
      <c r="B5" s="83" t="s">
        <v>0</v>
      </c>
      <c r="C5" s="84" t="s">
        <v>1</v>
      </c>
      <c r="D5" s="84" t="s">
        <v>7</v>
      </c>
      <c r="E5" s="85" t="s">
        <v>8</v>
      </c>
      <c r="F5" s="86">
        <v>2013</v>
      </c>
      <c r="G5" s="87" t="s">
        <v>10</v>
      </c>
      <c r="H5" s="88" t="s">
        <v>2</v>
      </c>
      <c r="I5" s="88" t="s">
        <v>3</v>
      </c>
      <c r="J5" s="88" t="s">
        <v>11</v>
      </c>
      <c r="K5" s="88" t="s">
        <v>12</v>
      </c>
      <c r="L5" s="88" t="s">
        <v>98</v>
      </c>
      <c r="M5" s="89" t="s">
        <v>15</v>
      </c>
      <c r="N5" s="90" t="s">
        <v>16</v>
      </c>
      <c r="O5" s="91">
        <v>2013</v>
      </c>
      <c r="P5" s="92" t="s">
        <v>4</v>
      </c>
      <c r="Q5" s="93" t="s">
        <v>5</v>
      </c>
      <c r="R5" s="94" t="s">
        <v>18</v>
      </c>
    </row>
    <row r="6" spans="1:18" ht="24.75" customHeight="1">
      <c r="A6" s="148" t="s">
        <v>116</v>
      </c>
      <c r="B6" s="15">
        <v>0</v>
      </c>
      <c r="C6" s="16">
        <v>0</v>
      </c>
      <c r="D6" s="16">
        <v>612</v>
      </c>
      <c r="E6" s="17">
        <v>632</v>
      </c>
      <c r="F6" s="36">
        <f aca="true" t="shared" si="0" ref="F6:F21">(B6+C6+D6+E6)</f>
        <v>1244</v>
      </c>
      <c r="G6" s="15">
        <v>0</v>
      </c>
      <c r="H6" s="16">
        <v>0</v>
      </c>
      <c r="I6" s="16">
        <v>0</v>
      </c>
      <c r="J6" s="16">
        <v>524.82</v>
      </c>
      <c r="K6" s="16">
        <v>349.88</v>
      </c>
      <c r="L6" s="35">
        <v>349.88</v>
      </c>
      <c r="M6" s="65">
        <v>0</v>
      </c>
      <c r="N6" s="66">
        <v>20</v>
      </c>
      <c r="O6" s="39">
        <f aca="true" t="shared" si="1" ref="O6:O21">(G6+H6+I6+J6+K6+L6+M6+N6)</f>
        <v>1244.58</v>
      </c>
      <c r="P6" s="152">
        <f aca="true" t="shared" si="2" ref="P6:P21">F6-O6</f>
        <v>-0.5799999999999272</v>
      </c>
      <c r="Q6" s="40"/>
      <c r="R6" s="17"/>
    </row>
    <row r="7" spans="1:18" ht="24.75" customHeight="1">
      <c r="A7" s="149" t="s">
        <v>117</v>
      </c>
      <c r="B7" s="26">
        <v>612.29</v>
      </c>
      <c r="C7" s="25">
        <v>632.29</v>
      </c>
      <c r="D7" s="25">
        <v>612</v>
      </c>
      <c r="E7" s="27">
        <v>632</v>
      </c>
      <c r="F7" s="37">
        <f t="shared" si="0"/>
        <v>2488.58</v>
      </c>
      <c r="G7" s="26">
        <v>174.9</v>
      </c>
      <c r="H7" s="25">
        <v>524.82</v>
      </c>
      <c r="I7" s="25">
        <v>524.82</v>
      </c>
      <c r="J7" s="25">
        <v>524.82</v>
      </c>
      <c r="K7" s="25">
        <v>524.82</v>
      </c>
      <c r="L7" s="31">
        <v>349.88</v>
      </c>
      <c r="M7" s="67">
        <v>20</v>
      </c>
      <c r="N7" s="68">
        <v>20</v>
      </c>
      <c r="O7" s="39">
        <f t="shared" si="1"/>
        <v>2664.0600000000004</v>
      </c>
      <c r="P7" s="26">
        <f t="shared" si="2"/>
        <v>-175.48000000000047</v>
      </c>
      <c r="Q7" s="34"/>
      <c r="R7" s="27">
        <v>175.48</v>
      </c>
    </row>
    <row r="8" spans="1:18" ht="24.75" customHeight="1">
      <c r="A8" s="149" t="s">
        <v>118</v>
      </c>
      <c r="B8" s="26">
        <v>681</v>
      </c>
      <c r="C8" s="25">
        <v>717</v>
      </c>
      <c r="D8" s="25">
        <v>812</v>
      </c>
      <c r="E8" s="27">
        <v>858</v>
      </c>
      <c r="F8" s="37">
        <f t="shared" si="0"/>
        <v>3068</v>
      </c>
      <c r="G8" s="26">
        <v>263.9</v>
      </c>
      <c r="H8" s="25">
        <v>682.38</v>
      </c>
      <c r="I8" s="25">
        <v>394.37</v>
      </c>
      <c r="J8" s="25">
        <v>483.34</v>
      </c>
      <c r="K8" s="25">
        <v>706.45</v>
      </c>
      <c r="L8" s="31">
        <v>487.02</v>
      </c>
      <c r="M8" s="67">
        <v>36</v>
      </c>
      <c r="N8" s="68">
        <v>46</v>
      </c>
      <c r="O8" s="39">
        <f t="shared" si="1"/>
        <v>3099.46</v>
      </c>
      <c r="P8" s="26">
        <f t="shared" si="2"/>
        <v>-31.460000000000036</v>
      </c>
      <c r="Q8" s="34"/>
      <c r="R8" s="27">
        <v>31.46</v>
      </c>
    </row>
    <row r="9" spans="1:18" ht="24.75" customHeight="1">
      <c r="A9" s="149" t="s">
        <v>119</v>
      </c>
      <c r="B9" s="26">
        <v>634</v>
      </c>
      <c r="C9" s="25">
        <v>670</v>
      </c>
      <c r="D9" s="25">
        <v>740</v>
      </c>
      <c r="E9" s="27">
        <v>776</v>
      </c>
      <c r="F9" s="37">
        <f t="shared" si="0"/>
        <v>2820</v>
      </c>
      <c r="G9" s="26">
        <v>165.4</v>
      </c>
      <c r="H9" s="25">
        <v>422.76</v>
      </c>
      <c r="I9" s="25">
        <v>817.13</v>
      </c>
      <c r="J9" s="25">
        <v>422.76</v>
      </c>
      <c r="K9" s="25">
        <v>634.14</v>
      </c>
      <c r="L9" s="31">
        <v>422.76</v>
      </c>
      <c r="M9" s="67">
        <v>36</v>
      </c>
      <c r="N9" s="68">
        <v>36</v>
      </c>
      <c r="O9" s="39">
        <f t="shared" si="1"/>
        <v>2956.95</v>
      </c>
      <c r="P9" s="26">
        <f t="shared" si="2"/>
        <v>-136.94999999999982</v>
      </c>
      <c r="Q9" s="34"/>
      <c r="R9" s="27">
        <v>136.95</v>
      </c>
    </row>
    <row r="10" spans="1:18" ht="24.75" customHeight="1">
      <c r="A10" s="149" t="s">
        <v>120</v>
      </c>
      <c r="B10" s="22">
        <v>634</v>
      </c>
      <c r="C10" s="23">
        <v>670</v>
      </c>
      <c r="D10" s="23">
        <v>824</v>
      </c>
      <c r="E10" s="24">
        <v>870</v>
      </c>
      <c r="F10" s="37">
        <f t="shared" si="0"/>
        <v>2998</v>
      </c>
      <c r="G10" s="26">
        <v>422.7</v>
      </c>
      <c r="H10" s="25">
        <v>376.82</v>
      </c>
      <c r="I10" s="25">
        <v>422.76</v>
      </c>
      <c r="J10" s="25">
        <v>470.92</v>
      </c>
      <c r="K10" s="25">
        <v>706.38</v>
      </c>
      <c r="L10" s="31">
        <v>470.92</v>
      </c>
      <c r="M10" s="67">
        <v>36</v>
      </c>
      <c r="N10" s="68">
        <v>46</v>
      </c>
      <c r="O10" s="39">
        <f t="shared" si="1"/>
        <v>2952.5</v>
      </c>
      <c r="P10" s="26">
        <f t="shared" si="2"/>
        <v>45.5</v>
      </c>
      <c r="Q10" s="34">
        <v>45.5</v>
      </c>
      <c r="R10" s="27"/>
    </row>
    <row r="11" spans="1:18" ht="24.75" customHeight="1">
      <c r="A11" s="149" t="s">
        <v>121</v>
      </c>
      <c r="B11" s="22">
        <v>524.82</v>
      </c>
      <c r="C11" s="23">
        <v>544.82</v>
      </c>
      <c r="D11" s="23">
        <v>660</v>
      </c>
      <c r="E11" s="24">
        <v>690</v>
      </c>
      <c r="F11" s="37">
        <f t="shared" si="0"/>
        <v>2419.6400000000003</v>
      </c>
      <c r="G11" s="26">
        <v>349.88</v>
      </c>
      <c r="H11" s="25">
        <v>524.82</v>
      </c>
      <c r="I11" s="25">
        <v>174.94</v>
      </c>
      <c r="J11" s="25">
        <v>373.96</v>
      </c>
      <c r="K11" s="25">
        <v>572.98</v>
      </c>
      <c r="L11" s="31">
        <v>373.96</v>
      </c>
      <c r="M11" s="67">
        <v>20</v>
      </c>
      <c r="N11" s="68">
        <v>30</v>
      </c>
      <c r="O11" s="39">
        <f t="shared" si="1"/>
        <v>2420.54</v>
      </c>
      <c r="P11" s="30">
        <f t="shared" si="2"/>
        <v>-0.8999999999996362</v>
      </c>
      <c r="Q11" s="34"/>
      <c r="R11" s="27"/>
    </row>
    <row r="12" spans="1:18" ht="24.75" customHeight="1">
      <c r="A12" s="149" t="s">
        <v>122</v>
      </c>
      <c r="B12" s="22">
        <v>612.29</v>
      </c>
      <c r="C12" s="23">
        <v>632.29</v>
      </c>
      <c r="D12" s="23">
        <v>612</v>
      </c>
      <c r="E12" s="24">
        <v>632</v>
      </c>
      <c r="F12" s="37">
        <f t="shared" si="0"/>
        <v>2488.58</v>
      </c>
      <c r="G12" s="26">
        <v>174.9</v>
      </c>
      <c r="H12" s="25">
        <v>524.82</v>
      </c>
      <c r="I12" s="25">
        <v>524.82</v>
      </c>
      <c r="J12" s="25">
        <v>349.88</v>
      </c>
      <c r="K12" s="25">
        <v>524.82</v>
      </c>
      <c r="L12" s="31">
        <v>349.88</v>
      </c>
      <c r="M12" s="67">
        <v>20</v>
      </c>
      <c r="N12" s="68">
        <v>20</v>
      </c>
      <c r="O12" s="39">
        <f t="shared" si="1"/>
        <v>2489.1200000000003</v>
      </c>
      <c r="P12" s="30">
        <f t="shared" si="2"/>
        <v>-0.5400000000004184</v>
      </c>
      <c r="Q12" s="34"/>
      <c r="R12" s="27"/>
    </row>
    <row r="13" spans="1:18" ht="24.75" customHeight="1">
      <c r="A13" s="149" t="s">
        <v>123</v>
      </c>
      <c r="B13" s="22">
        <v>524.82</v>
      </c>
      <c r="C13" s="23">
        <v>544.82</v>
      </c>
      <c r="D13" s="23">
        <v>525</v>
      </c>
      <c r="E13" s="24">
        <v>545</v>
      </c>
      <c r="F13" s="37">
        <f t="shared" si="0"/>
        <v>2139.6400000000003</v>
      </c>
      <c r="G13" s="26">
        <v>349.88</v>
      </c>
      <c r="H13" s="25">
        <v>524.82</v>
      </c>
      <c r="I13" s="25">
        <v>174.94</v>
      </c>
      <c r="J13" s="25">
        <v>174.94</v>
      </c>
      <c r="K13" s="25">
        <v>349.88</v>
      </c>
      <c r="L13" s="31">
        <v>349.88</v>
      </c>
      <c r="M13" s="67">
        <v>20</v>
      </c>
      <c r="N13" s="68">
        <v>20</v>
      </c>
      <c r="O13" s="39">
        <f t="shared" si="1"/>
        <v>1964.3400000000001</v>
      </c>
      <c r="P13" s="26">
        <f t="shared" si="2"/>
        <v>175.30000000000018</v>
      </c>
      <c r="Q13" s="34">
        <v>175.3</v>
      </c>
      <c r="R13" s="27"/>
    </row>
    <row r="14" spans="1:18" ht="24.75" customHeight="1">
      <c r="A14" s="149" t="s">
        <v>124</v>
      </c>
      <c r="B14" s="22">
        <v>739</v>
      </c>
      <c r="C14" s="23">
        <v>759</v>
      </c>
      <c r="D14" s="23">
        <v>597</v>
      </c>
      <c r="E14" s="24">
        <v>627</v>
      </c>
      <c r="F14" s="37">
        <f t="shared" si="0"/>
        <v>2722</v>
      </c>
      <c r="G14" s="26">
        <v>211.1</v>
      </c>
      <c r="H14" s="25">
        <v>633.15</v>
      </c>
      <c r="I14" s="25">
        <v>633.15</v>
      </c>
      <c r="J14" s="25">
        <v>174.94</v>
      </c>
      <c r="K14" s="25">
        <v>621.14</v>
      </c>
      <c r="L14" s="31">
        <v>389.96</v>
      </c>
      <c r="M14" s="67">
        <v>20</v>
      </c>
      <c r="N14" s="68">
        <v>30</v>
      </c>
      <c r="O14" s="39">
        <f t="shared" si="1"/>
        <v>2713.44</v>
      </c>
      <c r="P14" s="26">
        <f t="shared" si="2"/>
        <v>8.559999999999945</v>
      </c>
      <c r="Q14" s="34">
        <v>8.56</v>
      </c>
      <c r="R14" s="27"/>
    </row>
    <row r="15" spans="1:18" ht="24.75" customHeight="1">
      <c r="A15" s="149" t="s">
        <v>125</v>
      </c>
      <c r="B15" s="22">
        <v>524.82</v>
      </c>
      <c r="C15" s="23">
        <v>544.82</v>
      </c>
      <c r="D15" s="23">
        <v>658</v>
      </c>
      <c r="E15" s="24">
        <v>694</v>
      </c>
      <c r="F15" s="37">
        <f t="shared" si="0"/>
        <v>2421.6400000000003</v>
      </c>
      <c r="G15" s="26">
        <v>349.88</v>
      </c>
      <c r="H15" s="25">
        <v>349.88</v>
      </c>
      <c r="I15" s="25">
        <v>349.88</v>
      </c>
      <c r="J15" s="25">
        <v>438.86</v>
      </c>
      <c r="K15" s="25">
        <v>438.86</v>
      </c>
      <c r="L15" s="31">
        <v>430.81</v>
      </c>
      <c r="M15" s="67">
        <v>20</v>
      </c>
      <c r="N15" s="68">
        <v>36</v>
      </c>
      <c r="O15" s="39">
        <f t="shared" si="1"/>
        <v>2414.17</v>
      </c>
      <c r="P15" s="72">
        <f t="shared" si="2"/>
        <v>7.470000000000255</v>
      </c>
      <c r="Q15" s="34">
        <v>7.47</v>
      </c>
      <c r="R15" s="27"/>
    </row>
    <row r="16" spans="1:18" ht="24.75" customHeight="1">
      <c r="A16" s="149" t="s">
        <v>126</v>
      </c>
      <c r="B16" s="22">
        <v>0</v>
      </c>
      <c r="C16" s="23">
        <v>0</v>
      </c>
      <c r="D16" s="23">
        <v>688</v>
      </c>
      <c r="E16" s="24">
        <v>734</v>
      </c>
      <c r="F16" s="37">
        <f t="shared" si="0"/>
        <v>1422</v>
      </c>
      <c r="G16" s="26">
        <v>0</v>
      </c>
      <c r="H16" s="25">
        <v>0</v>
      </c>
      <c r="I16" s="25">
        <v>0</v>
      </c>
      <c r="J16" s="25">
        <v>406.36</v>
      </c>
      <c r="K16" s="25">
        <v>490.96</v>
      </c>
      <c r="L16" s="31">
        <v>462.84</v>
      </c>
      <c r="M16" s="67">
        <v>0</v>
      </c>
      <c r="N16" s="68">
        <v>46</v>
      </c>
      <c r="O16" s="39">
        <f t="shared" si="1"/>
        <v>1406.1599999999999</v>
      </c>
      <c r="P16" s="26">
        <f t="shared" si="2"/>
        <v>15.840000000000146</v>
      </c>
      <c r="Q16" s="34">
        <v>15.84</v>
      </c>
      <c r="R16" s="27"/>
    </row>
    <row r="17" spans="1:18" ht="24.75" customHeight="1">
      <c r="A17" s="149" t="s">
        <v>127</v>
      </c>
      <c r="B17" s="22">
        <v>757.93</v>
      </c>
      <c r="C17" s="23">
        <v>793.93</v>
      </c>
      <c r="D17" s="23">
        <v>706</v>
      </c>
      <c r="E17" s="24">
        <v>752</v>
      </c>
      <c r="F17" s="37">
        <f t="shared" si="0"/>
        <v>3009.8599999999997</v>
      </c>
      <c r="G17" s="26">
        <v>241.1</v>
      </c>
      <c r="H17" s="25">
        <v>799.58</v>
      </c>
      <c r="I17" s="25">
        <v>467.25</v>
      </c>
      <c r="J17" s="25">
        <v>442.8</v>
      </c>
      <c r="K17" s="25">
        <v>482.88</v>
      </c>
      <c r="L17" s="31">
        <v>442.8</v>
      </c>
      <c r="M17" s="67">
        <v>36</v>
      </c>
      <c r="N17" s="68">
        <v>41</v>
      </c>
      <c r="O17" s="39">
        <f t="shared" si="1"/>
        <v>2953.4100000000003</v>
      </c>
      <c r="P17" s="26">
        <f t="shared" si="2"/>
        <v>56.44999999999936</v>
      </c>
      <c r="Q17" s="34">
        <v>56.45</v>
      </c>
      <c r="R17" s="27"/>
    </row>
    <row r="18" spans="1:18" ht="24.75" customHeight="1">
      <c r="A18" s="149" t="s">
        <v>128</v>
      </c>
      <c r="B18" s="22">
        <v>0</v>
      </c>
      <c r="C18" s="23">
        <v>0</v>
      </c>
      <c r="D18" s="23">
        <v>525</v>
      </c>
      <c r="E18" s="24">
        <v>545</v>
      </c>
      <c r="F18" s="37">
        <f t="shared" si="0"/>
        <v>1070</v>
      </c>
      <c r="G18" s="26">
        <v>0</v>
      </c>
      <c r="H18" s="25">
        <v>0</v>
      </c>
      <c r="I18" s="25">
        <v>0</v>
      </c>
      <c r="J18" s="25">
        <v>349.88</v>
      </c>
      <c r="K18" s="25">
        <v>349.88</v>
      </c>
      <c r="L18" s="31">
        <v>349.88</v>
      </c>
      <c r="M18" s="67">
        <v>0</v>
      </c>
      <c r="N18" s="68">
        <v>20</v>
      </c>
      <c r="O18" s="39">
        <f t="shared" si="1"/>
        <v>1069.6399999999999</v>
      </c>
      <c r="P18" s="30">
        <f t="shared" si="2"/>
        <v>0.36000000000012733</v>
      </c>
      <c r="Q18" s="34"/>
      <c r="R18" s="27"/>
    </row>
    <row r="19" spans="1:18" ht="24.75" customHeight="1">
      <c r="A19" s="149" t="s">
        <v>129</v>
      </c>
      <c r="B19" s="22">
        <v>1707</v>
      </c>
      <c r="C19" s="23">
        <v>1767</v>
      </c>
      <c r="D19" s="23">
        <v>1486</v>
      </c>
      <c r="E19" s="24">
        <v>1546</v>
      </c>
      <c r="F19" s="37">
        <f t="shared" si="0"/>
        <v>6506</v>
      </c>
      <c r="G19" s="26">
        <v>1154</v>
      </c>
      <c r="H19" s="25">
        <v>1274.96</v>
      </c>
      <c r="I19" s="25">
        <v>968.61</v>
      </c>
      <c r="J19" s="25">
        <v>803.44</v>
      </c>
      <c r="K19" s="25">
        <v>1078.05</v>
      </c>
      <c r="L19" s="31">
        <v>1090.42</v>
      </c>
      <c r="M19" s="67">
        <v>60</v>
      </c>
      <c r="N19" s="68">
        <v>60</v>
      </c>
      <c r="O19" s="39">
        <f t="shared" si="1"/>
        <v>6489.4800000000005</v>
      </c>
      <c r="P19" s="26">
        <f t="shared" si="2"/>
        <v>16.519999999999527</v>
      </c>
      <c r="Q19" s="34">
        <v>16.52</v>
      </c>
      <c r="R19" s="27"/>
    </row>
    <row r="20" spans="1:18" ht="24.75" customHeight="1">
      <c r="A20" s="150" t="s">
        <v>130</v>
      </c>
      <c r="B20" s="151">
        <v>634</v>
      </c>
      <c r="C20" s="130">
        <v>670</v>
      </c>
      <c r="D20" s="130">
        <v>0</v>
      </c>
      <c r="E20" s="131">
        <v>0</v>
      </c>
      <c r="F20" s="37">
        <f t="shared" si="0"/>
        <v>1304</v>
      </c>
      <c r="G20" s="67">
        <v>211.4</v>
      </c>
      <c r="H20" s="132">
        <v>597.7</v>
      </c>
      <c r="I20" s="132">
        <v>430.81</v>
      </c>
      <c r="J20" s="132">
        <v>0</v>
      </c>
      <c r="K20" s="132">
        <v>0</v>
      </c>
      <c r="L20" s="133">
        <v>0</v>
      </c>
      <c r="M20" s="67">
        <v>36</v>
      </c>
      <c r="N20" s="68">
        <v>0</v>
      </c>
      <c r="O20" s="39">
        <f t="shared" si="1"/>
        <v>1275.91</v>
      </c>
      <c r="P20" s="124">
        <f t="shared" si="2"/>
        <v>28.089999999999918</v>
      </c>
      <c r="Q20" s="129" t="s">
        <v>115</v>
      </c>
      <c r="R20" s="68" t="s">
        <v>96</v>
      </c>
    </row>
    <row r="21" spans="1:18" ht="24.75" customHeight="1">
      <c r="A21" s="150" t="s">
        <v>131</v>
      </c>
      <c r="B21" s="151">
        <v>612.29</v>
      </c>
      <c r="C21" s="130">
        <v>632.29</v>
      </c>
      <c r="D21" s="130">
        <v>0</v>
      </c>
      <c r="E21" s="131">
        <v>0</v>
      </c>
      <c r="F21" s="37">
        <f t="shared" si="0"/>
        <v>1244.58</v>
      </c>
      <c r="G21" s="67">
        <v>349.9</v>
      </c>
      <c r="H21" s="132">
        <v>699.76</v>
      </c>
      <c r="I21" s="132">
        <v>174.94</v>
      </c>
      <c r="J21" s="132">
        <v>0</v>
      </c>
      <c r="K21" s="132">
        <v>0</v>
      </c>
      <c r="L21" s="133">
        <v>0</v>
      </c>
      <c r="M21" s="67">
        <v>20</v>
      </c>
      <c r="N21" s="68">
        <v>0</v>
      </c>
      <c r="O21" s="39">
        <f t="shared" si="1"/>
        <v>1244.6</v>
      </c>
      <c r="P21" s="30">
        <f t="shared" si="2"/>
        <v>-0.01999999999998181</v>
      </c>
      <c r="Q21" s="129" t="s">
        <v>115</v>
      </c>
      <c r="R21" s="68" t="s">
        <v>96</v>
      </c>
    </row>
    <row r="22" spans="1:18" ht="24.75" customHeight="1">
      <c r="A22" s="150" t="s">
        <v>132</v>
      </c>
      <c r="B22" s="151">
        <v>612.29</v>
      </c>
      <c r="C22" s="130">
        <v>632.29</v>
      </c>
      <c r="D22" s="130">
        <v>0</v>
      </c>
      <c r="E22" s="131">
        <v>0</v>
      </c>
      <c r="F22" s="37">
        <f>(B22+C22+D22+E22)</f>
        <v>1244.58</v>
      </c>
      <c r="G22" s="67">
        <v>349.88</v>
      </c>
      <c r="H22" s="132">
        <v>524.82</v>
      </c>
      <c r="I22" s="132">
        <v>349.88</v>
      </c>
      <c r="J22" s="132">
        <v>0</v>
      </c>
      <c r="K22" s="132">
        <v>0</v>
      </c>
      <c r="L22" s="133">
        <v>0</v>
      </c>
      <c r="M22" s="67">
        <v>20</v>
      </c>
      <c r="N22" s="68">
        <v>0</v>
      </c>
      <c r="O22" s="39">
        <f>(G22+H22+I22+J22+K22+L22+M22+N22)</f>
        <v>1244.58</v>
      </c>
      <c r="P22" s="67">
        <f>F22-O22</f>
        <v>0</v>
      </c>
      <c r="Q22" s="129" t="s">
        <v>115</v>
      </c>
      <c r="R22" s="68" t="s">
        <v>96</v>
      </c>
    </row>
    <row r="23" spans="1:18" ht="24.75" customHeight="1">
      <c r="A23" s="150" t="s">
        <v>133</v>
      </c>
      <c r="B23" s="151">
        <v>739.73</v>
      </c>
      <c r="C23" s="130">
        <v>775.73</v>
      </c>
      <c r="D23" s="130">
        <v>0</v>
      </c>
      <c r="E23" s="131">
        <v>0</v>
      </c>
      <c r="F23" s="37">
        <f>(B23+C23+D23+E23)</f>
        <v>1515.46</v>
      </c>
      <c r="G23" s="67">
        <v>211.4</v>
      </c>
      <c r="H23" s="132">
        <v>845.52</v>
      </c>
      <c r="I23" s="132">
        <v>422.76</v>
      </c>
      <c r="J23" s="132">
        <v>0</v>
      </c>
      <c r="K23" s="132">
        <v>0</v>
      </c>
      <c r="L23" s="133">
        <v>0</v>
      </c>
      <c r="M23" s="67">
        <v>36</v>
      </c>
      <c r="N23" s="68">
        <v>0</v>
      </c>
      <c r="O23" s="39">
        <f>(G23+H23+I23+J23+K23+L23+M23+N23)</f>
        <v>1515.68</v>
      </c>
      <c r="P23" s="30">
        <f>F23-O23</f>
        <v>-0.22000000000002728</v>
      </c>
      <c r="Q23" s="129" t="s">
        <v>115</v>
      </c>
      <c r="R23" s="68" t="s">
        <v>96</v>
      </c>
    </row>
    <row r="24" spans="1:18" ht="24.75" customHeight="1">
      <c r="A24" s="18"/>
      <c r="B24" s="13"/>
      <c r="C24" s="1"/>
      <c r="D24" s="1"/>
      <c r="E24" s="14"/>
      <c r="F24" s="11"/>
      <c r="G24" s="13"/>
      <c r="H24" s="1"/>
      <c r="I24" s="1"/>
      <c r="J24" s="1"/>
      <c r="K24" s="1"/>
      <c r="L24" s="32"/>
      <c r="M24" s="13"/>
      <c r="N24" s="14"/>
      <c r="O24" s="33"/>
      <c r="P24" s="26"/>
      <c r="Q24" s="25"/>
      <c r="R24" s="27"/>
    </row>
    <row r="25" spans="1:18" ht="24.75" customHeight="1">
      <c r="A25" s="18"/>
      <c r="B25" s="13"/>
      <c r="C25" s="1"/>
      <c r="D25" s="1"/>
      <c r="E25" s="14"/>
      <c r="F25" s="11"/>
      <c r="G25" s="13"/>
      <c r="H25" s="1"/>
      <c r="I25" s="1"/>
      <c r="J25" s="1"/>
      <c r="K25" s="1"/>
      <c r="L25" s="32"/>
      <c r="M25" s="13"/>
      <c r="N25" s="14"/>
      <c r="O25" s="33"/>
      <c r="P25" s="26"/>
      <c r="Q25" s="25"/>
      <c r="R25" s="27"/>
    </row>
    <row r="26" spans="1:18" ht="24.75" customHeight="1" thickBot="1">
      <c r="A26" s="41"/>
      <c r="B26" s="73"/>
      <c r="C26" s="74"/>
      <c r="D26" s="74"/>
      <c r="E26" s="75"/>
      <c r="F26" s="76"/>
      <c r="G26" s="77"/>
      <c r="H26" s="78"/>
      <c r="I26" s="78"/>
      <c r="J26" s="78"/>
      <c r="K26" s="78"/>
      <c r="L26" s="79"/>
      <c r="M26" s="77"/>
      <c r="N26" s="80"/>
      <c r="O26" s="81"/>
      <c r="P26" s="46"/>
      <c r="Q26" s="52"/>
      <c r="R26" s="53"/>
    </row>
    <row r="27" spans="1:18" ht="24.75" customHeight="1" thickBot="1">
      <c r="A27" s="10" t="s">
        <v>21</v>
      </c>
      <c r="B27" s="54">
        <f aca="true" t="shared" si="3" ref="B27:O27">SUM(B6:B26)</f>
        <v>10550.280000000002</v>
      </c>
      <c r="C27" s="55">
        <f t="shared" si="3"/>
        <v>10986.280000000002</v>
      </c>
      <c r="D27" s="55">
        <f t="shared" si="3"/>
        <v>10057</v>
      </c>
      <c r="E27" s="56">
        <f t="shared" si="3"/>
        <v>10533</v>
      </c>
      <c r="F27" s="57">
        <f t="shared" si="3"/>
        <v>42126.560000000005</v>
      </c>
      <c r="G27" s="58">
        <f t="shared" si="3"/>
        <v>4980.219999999999</v>
      </c>
      <c r="H27" s="55">
        <f t="shared" si="3"/>
        <v>9306.61</v>
      </c>
      <c r="I27" s="55">
        <f t="shared" si="3"/>
        <v>6831.06</v>
      </c>
      <c r="J27" s="55">
        <f t="shared" si="3"/>
        <v>5941.720000000001</v>
      </c>
      <c r="K27" s="55">
        <f t="shared" si="3"/>
        <v>7831.120000000001</v>
      </c>
      <c r="L27" s="56">
        <f t="shared" si="3"/>
        <v>6320.89</v>
      </c>
      <c r="M27" s="54">
        <f t="shared" si="3"/>
        <v>436</v>
      </c>
      <c r="N27" s="56">
        <f t="shared" si="3"/>
        <v>471</v>
      </c>
      <c r="O27" s="57">
        <f t="shared" si="3"/>
        <v>42118.62</v>
      </c>
      <c r="P27" s="54"/>
      <c r="Q27" s="59">
        <f>SUM(Q6:Q26)</f>
        <v>325.64</v>
      </c>
      <c r="R27" s="56">
        <f>SUM(R6:R26)</f>
        <v>343.89</v>
      </c>
    </row>
    <row r="29" ht="13.5" thickBot="1"/>
    <row r="30" spans="2:3" ht="12.75">
      <c r="B30" s="153"/>
      <c r="C30" s="123" t="s">
        <v>87</v>
      </c>
    </row>
    <row r="31" spans="2:3" ht="13.5" thickBot="1">
      <c r="B31" s="154"/>
      <c r="C31" t="s">
        <v>134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R30"/>
  <sheetViews>
    <sheetView zoomScale="70" zoomScaleNormal="70" zoomScalePageLayoutView="0" workbookViewId="0" topLeftCell="A1">
      <selection activeCell="T5" sqref="T5"/>
    </sheetView>
  </sheetViews>
  <sheetFormatPr defaultColWidth="9.140625" defaultRowHeight="12.75"/>
  <cols>
    <col min="1" max="1" width="20.7109375" style="0" customWidth="1"/>
    <col min="2" max="12" width="12.7109375" style="0" customWidth="1"/>
    <col min="15" max="15" width="15.7109375" style="0" customWidth="1"/>
  </cols>
  <sheetData>
    <row r="1" ht="12.75" customHeight="1"/>
    <row r="2" spans="2:9" ht="24.75" customHeight="1">
      <c r="B2" s="61" t="s">
        <v>22</v>
      </c>
      <c r="E2" s="61" t="s">
        <v>65</v>
      </c>
      <c r="F2" s="61"/>
      <c r="G2" s="61"/>
      <c r="H2" s="61"/>
      <c r="I2" s="61"/>
    </row>
    <row r="3" ht="13.5" customHeight="1" thickBot="1"/>
    <row r="4" spans="1:18" ht="15.75" customHeight="1" thickBot="1">
      <c r="A4" s="82"/>
      <c r="B4" s="95"/>
      <c r="C4" s="96" t="s">
        <v>66</v>
      </c>
      <c r="D4" s="96"/>
      <c r="E4" s="97"/>
      <c r="F4" s="98" t="s">
        <v>9</v>
      </c>
      <c r="G4" s="99"/>
      <c r="H4" s="100" t="s">
        <v>67</v>
      </c>
      <c r="I4" s="100"/>
      <c r="J4" s="100"/>
      <c r="K4" s="100"/>
      <c r="L4" s="101"/>
      <c r="M4" s="102" t="s">
        <v>14</v>
      </c>
      <c r="N4" s="102" t="s">
        <v>14</v>
      </c>
      <c r="O4" s="103" t="s">
        <v>17</v>
      </c>
      <c r="P4" s="99"/>
      <c r="Q4" s="100"/>
      <c r="R4" s="101"/>
    </row>
    <row r="5" spans="1:18" ht="24.75" customHeight="1" thickBot="1">
      <c r="A5" s="82" t="s">
        <v>6</v>
      </c>
      <c r="B5" s="83" t="s">
        <v>0</v>
      </c>
      <c r="C5" s="84" t="s">
        <v>1</v>
      </c>
      <c r="D5" s="84" t="s">
        <v>7</v>
      </c>
      <c r="E5" s="85" t="s">
        <v>8</v>
      </c>
      <c r="F5" s="86">
        <v>2013</v>
      </c>
      <c r="G5" s="87" t="s">
        <v>10</v>
      </c>
      <c r="H5" s="88" t="s">
        <v>2</v>
      </c>
      <c r="I5" s="88" t="s">
        <v>3</v>
      </c>
      <c r="J5" s="88" t="s">
        <v>11</v>
      </c>
      <c r="K5" s="88" t="s">
        <v>12</v>
      </c>
      <c r="L5" s="88" t="s">
        <v>98</v>
      </c>
      <c r="M5" s="89" t="s">
        <v>15</v>
      </c>
      <c r="N5" s="90" t="s">
        <v>16</v>
      </c>
      <c r="O5" s="91">
        <v>2013</v>
      </c>
      <c r="P5" s="92" t="s">
        <v>4</v>
      </c>
      <c r="Q5" s="93" t="s">
        <v>5</v>
      </c>
      <c r="R5" s="94" t="s">
        <v>18</v>
      </c>
    </row>
    <row r="6" spans="1:18" ht="24.75" customHeight="1">
      <c r="A6" s="148" t="s">
        <v>135</v>
      </c>
      <c r="B6" s="15">
        <v>0</v>
      </c>
      <c r="C6" s="16">
        <v>0</v>
      </c>
      <c r="D6" s="16">
        <v>612</v>
      </c>
      <c r="E6" s="17">
        <v>632</v>
      </c>
      <c r="F6" s="36">
        <f aca="true" t="shared" si="0" ref="F6:F21">(B6+C6+D6+E6)</f>
        <v>1244</v>
      </c>
      <c r="G6" s="15">
        <v>0</v>
      </c>
      <c r="H6" s="16">
        <v>0</v>
      </c>
      <c r="I6" s="16">
        <v>0</v>
      </c>
      <c r="J6" s="16">
        <v>524.82</v>
      </c>
      <c r="K6" s="16">
        <v>349.88</v>
      </c>
      <c r="L6" s="35">
        <v>349.88</v>
      </c>
      <c r="M6" s="65">
        <v>0</v>
      </c>
      <c r="N6" s="66">
        <v>20</v>
      </c>
      <c r="O6" s="39">
        <f aca="true" t="shared" si="1" ref="O6:O21">(G6+H6+I6+J6+K6+L6+M6+N6)</f>
        <v>1244.58</v>
      </c>
      <c r="P6" s="152">
        <f aca="true" t="shared" si="2" ref="P6:P21">F6-O6</f>
        <v>-0.5799999999999272</v>
      </c>
      <c r="Q6" s="40"/>
      <c r="R6" s="17"/>
    </row>
    <row r="7" spans="1:18" ht="24.75" customHeight="1">
      <c r="A7" s="149" t="s">
        <v>136</v>
      </c>
      <c r="B7" s="26">
        <v>524.82</v>
      </c>
      <c r="C7" s="25">
        <v>544.82</v>
      </c>
      <c r="D7" s="25">
        <v>612</v>
      </c>
      <c r="E7" s="27">
        <v>632</v>
      </c>
      <c r="F7" s="37">
        <f t="shared" si="0"/>
        <v>2313.6400000000003</v>
      </c>
      <c r="G7" s="26">
        <v>349.88</v>
      </c>
      <c r="H7" s="25">
        <v>478.88</v>
      </c>
      <c r="I7" s="25">
        <v>174.94</v>
      </c>
      <c r="J7" s="25">
        <v>524.82</v>
      </c>
      <c r="K7" s="25">
        <v>349.88</v>
      </c>
      <c r="L7" s="31">
        <v>349.88</v>
      </c>
      <c r="M7" s="67">
        <v>20</v>
      </c>
      <c r="N7" s="68">
        <v>20</v>
      </c>
      <c r="O7" s="39">
        <f t="shared" si="1"/>
        <v>2268.28</v>
      </c>
      <c r="P7" s="26">
        <f t="shared" si="2"/>
        <v>45.36000000000013</v>
      </c>
      <c r="Q7" s="34">
        <v>45.36</v>
      </c>
      <c r="R7" s="27"/>
    </row>
    <row r="8" spans="1:18" ht="24.75" customHeight="1">
      <c r="A8" s="149" t="s">
        <v>137</v>
      </c>
      <c r="B8" s="26">
        <v>872</v>
      </c>
      <c r="C8" s="25">
        <v>908</v>
      </c>
      <c r="D8" s="25">
        <v>780</v>
      </c>
      <c r="E8" s="27">
        <v>821</v>
      </c>
      <c r="F8" s="37">
        <f t="shared" si="0"/>
        <v>3381</v>
      </c>
      <c r="G8" s="26">
        <v>255.5</v>
      </c>
      <c r="H8" s="25">
        <v>957.27</v>
      </c>
      <c r="I8" s="25">
        <v>466.59</v>
      </c>
      <c r="J8" s="25">
        <v>422.76</v>
      </c>
      <c r="K8" s="25">
        <v>698.37</v>
      </c>
      <c r="L8" s="31">
        <v>478.94</v>
      </c>
      <c r="M8" s="67">
        <v>36</v>
      </c>
      <c r="N8" s="68">
        <v>41</v>
      </c>
      <c r="O8" s="39">
        <f t="shared" si="1"/>
        <v>3356.43</v>
      </c>
      <c r="P8" s="26">
        <f t="shared" si="2"/>
        <v>24.570000000000164</v>
      </c>
      <c r="Q8" s="34">
        <v>24.57</v>
      </c>
      <c r="R8" s="27"/>
    </row>
    <row r="9" spans="1:18" ht="24.75" customHeight="1">
      <c r="A9" s="149" t="s">
        <v>138</v>
      </c>
      <c r="B9" s="26">
        <v>0</v>
      </c>
      <c r="C9" s="25">
        <v>0</v>
      </c>
      <c r="D9" s="25">
        <v>612</v>
      </c>
      <c r="E9" s="27">
        <v>632</v>
      </c>
      <c r="F9" s="37">
        <f t="shared" si="0"/>
        <v>1244</v>
      </c>
      <c r="G9" s="26">
        <v>0</v>
      </c>
      <c r="H9" s="25">
        <v>0</v>
      </c>
      <c r="I9" s="25">
        <v>0</v>
      </c>
      <c r="J9" s="25">
        <v>349.88</v>
      </c>
      <c r="K9" s="25">
        <v>524.82</v>
      </c>
      <c r="L9" s="31">
        <v>349.88</v>
      </c>
      <c r="M9" s="67">
        <v>0</v>
      </c>
      <c r="N9" s="68">
        <v>20</v>
      </c>
      <c r="O9" s="39">
        <f t="shared" si="1"/>
        <v>1244.58</v>
      </c>
      <c r="P9" s="30">
        <f t="shared" si="2"/>
        <v>-0.5799999999999272</v>
      </c>
      <c r="Q9" s="34"/>
      <c r="R9" s="27"/>
    </row>
    <row r="10" spans="1:18" ht="24.75" customHeight="1">
      <c r="A10" s="149" t="s">
        <v>139</v>
      </c>
      <c r="B10" s="22">
        <v>652.26</v>
      </c>
      <c r="C10" s="23">
        <v>688.26</v>
      </c>
      <c r="D10" s="23">
        <v>740</v>
      </c>
      <c r="E10" s="24">
        <v>776</v>
      </c>
      <c r="F10" s="37">
        <f t="shared" si="0"/>
        <v>2856.52</v>
      </c>
      <c r="G10" s="26">
        <v>386.3</v>
      </c>
      <c r="H10" s="25">
        <v>634.14</v>
      </c>
      <c r="I10" s="25">
        <v>211.38</v>
      </c>
      <c r="J10" s="25">
        <v>422.76</v>
      </c>
      <c r="K10" s="25">
        <v>634.14</v>
      </c>
      <c r="L10" s="31">
        <v>430.81</v>
      </c>
      <c r="M10" s="67">
        <v>36</v>
      </c>
      <c r="N10" s="68">
        <v>36</v>
      </c>
      <c r="O10" s="39">
        <f t="shared" si="1"/>
        <v>2791.53</v>
      </c>
      <c r="P10" s="26">
        <f t="shared" si="2"/>
        <v>64.98999999999978</v>
      </c>
      <c r="Q10" s="34">
        <v>64.99</v>
      </c>
      <c r="R10" s="27"/>
    </row>
    <row r="11" spans="1:18" ht="24.75" customHeight="1">
      <c r="A11" s="149" t="s">
        <v>140</v>
      </c>
      <c r="B11" s="22">
        <v>612.29</v>
      </c>
      <c r="C11" s="23">
        <v>632.29</v>
      </c>
      <c r="D11" s="23">
        <v>612</v>
      </c>
      <c r="E11" s="24">
        <v>632</v>
      </c>
      <c r="F11" s="37">
        <f t="shared" si="0"/>
        <v>2488.58</v>
      </c>
      <c r="G11" s="26">
        <v>174.9</v>
      </c>
      <c r="H11" s="25">
        <v>524.82</v>
      </c>
      <c r="I11" s="25">
        <v>524.82</v>
      </c>
      <c r="J11" s="25">
        <v>349.88</v>
      </c>
      <c r="K11" s="25">
        <v>524.82</v>
      </c>
      <c r="L11" s="31">
        <v>349.88</v>
      </c>
      <c r="M11" s="67">
        <v>20</v>
      </c>
      <c r="N11" s="68">
        <v>20</v>
      </c>
      <c r="O11" s="39">
        <f t="shared" si="1"/>
        <v>2489.1200000000003</v>
      </c>
      <c r="P11" s="30">
        <f t="shared" si="2"/>
        <v>-0.5400000000004184</v>
      </c>
      <c r="Q11" s="34"/>
      <c r="R11" s="27"/>
    </row>
    <row r="12" spans="1:18" ht="24.75" customHeight="1">
      <c r="A12" s="149" t="s">
        <v>141</v>
      </c>
      <c r="B12" s="22">
        <v>524.82</v>
      </c>
      <c r="C12" s="23">
        <v>544.82</v>
      </c>
      <c r="D12" s="23">
        <v>660</v>
      </c>
      <c r="E12" s="24">
        <v>690</v>
      </c>
      <c r="F12" s="37">
        <f t="shared" si="0"/>
        <v>2419.6400000000003</v>
      </c>
      <c r="G12" s="26">
        <v>349.88</v>
      </c>
      <c r="H12" s="25">
        <v>349.88</v>
      </c>
      <c r="I12" s="25">
        <v>349.88</v>
      </c>
      <c r="J12" s="25">
        <v>369.92</v>
      </c>
      <c r="K12" s="25">
        <v>548.9</v>
      </c>
      <c r="L12" s="31">
        <v>394</v>
      </c>
      <c r="M12" s="67">
        <v>20</v>
      </c>
      <c r="N12" s="68">
        <v>30</v>
      </c>
      <c r="O12" s="39">
        <f t="shared" si="1"/>
        <v>2412.46</v>
      </c>
      <c r="P12" s="26">
        <f t="shared" si="2"/>
        <v>7.180000000000291</v>
      </c>
      <c r="Q12" s="34">
        <v>7.18</v>
      </c>
      <c r="R12" s="27"/>
    </row>
    <row r="13" spans="1:18" ht="24.75" customHeight="1">
      <c r="A13" s="149" t="s">
        <v>142</v>
      </c>
      <c r="B13" s="22">
        <v>524.82</v>
      </c>
      <c r="C13" s="23">
        <v>544.82</v>
      </c>
      <c r="D13" s="23">
        <v>525</v>
      </c>
      <c r="E13" s="24">
        <v>545</v>
      </c>
      <c r="F13" s="37">
        <f t="shared" si="0"/>
        <v>2139.6400000000003</v>
      </c>
      <c r="G13" s="26">
        <v>174.9</v>
      </c>
      <c r="H13" s="25">
        <v>349.88</v>
      </c>
      <c r="I13" s="25">
        <v>524.82</v>
      </c>
      <c r="J13" s="25">
        <v>174.94</v>
      </c>
      <c r="K13" s="25">
        <v>524.82</v>
      </c>
      <c r="L13" s="31">
        <v>349.88</v>
      </c>
      <c r="M13" s="67">
        <v>20</v>
      </c>
      <c r="N13" s="68">
        <v>20</v>
      </c>
      <c r="O13" s="39">
        <f t="shared" si="1"/>
        <v>2139.2400000000002</v>
      </c>
      <c r="P13" s="30">
        <f t="shared" si="2"/>
        <v>0.40000000000009095</v>
      </c>
      <c r="Q13" s="34"/>
      <c r="R13" s="27"/>
    </row>
    <row r="14" spans="1:18" ht="24.75" customHeight="1">
      <c r="A14" s="149" t="s">
        <v>143</v>
      </c>
      <c r="B14" s="22">
        <v>0</v>
      </c>
      <c r="C14" s="23">
        <v>0</v>
      </c>
      <c r="D14" s="23">
        <v>525</v>
      </c>
      <c r="E14" s="24">
        <v>545</v>
      </c>
      <c r="F14" s="37">
        <f t="shared" si="0"/>
        <v>1070</v>
      </c>
      <c r="G14" s="26">
        <v>0</v>
      </c>
      <c r="H14" s="25">
        <v>0</v>
      </c>
      <c r="I14" s="25">
        <v>0</v>
      </c>
      <c r="J14" s="25">
        <v>174.94</v>
      </c>
      <c r="K14" s="25">
        <v>524.82</v>
      </c>
      <c r="L14" s="31">
        <v>349.88</v>
      </c>
      <c r="M14" s="67">
        <v>0</v>
      </c>
      <c r="N14" s="68">
        <v>20</v>
      </c>
      <c r="O14" s="39">
        <f t="shared" si="1"/>
        <v>1069.6399999999999</v>
      </c>
      <c r="P14" s="30">
        <f t="shared" si="2"/>
        <v>0.36000000000012733</v>
      </c>
      <c r="Q14" s="34"/>
      <c r="R14" s="27"/>
    </row>
    <row r="15" spans="1:18" ht="24.75" customHeight="1">
      <c r="A15" s="149" t="s">
        <v>144</v>
      </c>
      <c r="B15" s="22">
        <v>681</v>
      </c>
      <c r="C15" s="23">
        <v>717</v>
      </c>
      <c r="D15" s="23">
        <v>753</v>
      </c>
      <c r="E15" s="24">
        <v>799</v>
      </c>
      <c r="F15" s="37">
        <f t="shared" si="0"/>
        <v>2950</v>
      </c>
      <c r="G15" s="26">
        <v>219.4</v>
      </c>
      <c r="H15" s="25">
        <v>644.8</v>
      </c>
      <c r="I15" s="25">
        <v>469.86</v>
      </c>
      <c r="J15" s="25">
        <v>531.51</v>
      </c>
      <c r="K15" s="25">
        <v>487.02</v>
      </c>
      <c r="L15" s="31">
        <v>487.02</v>
      </c>
      <c r="M15" s="67">
        <v>36</v>
      </c>
      <c r="N15" s="68">
        <v>46</v>
      </c>
      <c r="O15" s="39">
        <f t="shared" si="1"/>
        <v>2921.61</v>
      </c>
      <c r="P15" s="72">
        <f t="shared" si="2"/>
        <v>28.389999999999873</v>
      </c>
      <c r="Q15" s="34">
        <v>28.39</v>
      </c>
      <c r="R15" s="27"/>
    </row>
    <row r="16" spans="1:18" ht="24.75" customHeight="1">
      <c r="A16" s="149" t="s">
        <v>145</v>
      </c>
      <c r="B16" s="22">
        <v>612.29</v>
      </c>
      <c r="C16" s="23">
        <v>632.29</v>
      </c>
      <c r="D16" s="23">
        <v>525</v>
      </c>
      <c r="E16" s="24">
        <v>545</v>
      </c>
      <c r="F16" s="37">
        <f t="shared" si="0"/>
        <v>2314.58</v>
      </c>
      <c r="G16" s="26">
        <v>349.9</v>
      </c>
      <c r="H16" s="25">
        <v>653.82</v>
      </c>
      <c r="I16" s="25">
        <v>174.94</v>
      </c>
      <c r="J16" s="25">
        <v>349.88</v>
      </c>
      <c r="K16" s="25">
        <v>349.88</v>
      </c>
      <c r="L16" s="31">
        <v>349.88</v>
      </c>
      <c r="M16" s="67">
        <v>20</v>
      </c>
      <c r="N16" s="68">
        <v>20</v>
      </c>
      <c r="O16" s="39">
        <f t="shared" si="1"/>
        <v>2268.3</v>
      </c>
      <c r="P16" s="26">
        <f t="shared" si="2"/>
        <v>46.279999999999745</v>
      </c>
      <c r="Q16" s="34">
        <v>46.28</v>
      </c>
      <c r="R16" s="27"/>
    </row>
    <row r="17" spans="1:18" ht="24.75" customHeight="1">
      <c r="A17" s="149" t="s">
        <v>146</v>
      </c>
      <c r="B17" s="22">
        <v>612.29</v>
      </c>
      <c r="C17" s="23">
        <v>632.29</v>
      </c>
      <c r="D17" s="23">
        <v>525</v>
      </c>
      <c r="E17" s="24">
        <v>545</v>
      </c>
      <c r="F17" s="37">
        <f t="shared" si="0"/>
        <v>2314.58</v>
      </c>
      <c r="G17" s="26">
        <v>349.88</v>
      </c>
      <c r="H17" s="25">
        <v>524.82</v>
      </c>
      <c r="I17" s="25">
        <v>349.88</v>
      </c>
      <c r="J17" s="25">
        <v>349.88</v>
      </c>
      <c r="K17" s="25">
        <v>349.88</v>
      </c>
      <c r="L17" s="31">
        <v>349.88</v>
      </c>
      <c r="M17" s="67">
        <v>20</v>
      </c>
      <c r="N17" s="68">
        <v>20</v>
      </c>
      <c r="O17" s="39">
        <f t="shared" si="1"/>
        <v>2314.2200000000003</v>
      </c>
      <c r="P17" s="30">
        <f t="shared" si="2"/>
        <v>0.3599999999996726</v>
      </c>
      <c r="Q17" s="34"/>
      <c r="R17" s="27"/>
    </row>
    <row r="18" spans="1:18" ht="24.75" customHeight="1">
      <c r="A18" s="149" t="s">
        <v>147</v>
      </c>
      <c r="B18" s="22">
        <v>0</v>
      </c>
      <c r="C18" s="23">
        <v>0</v>
      </c>
      <c r="D18" s="23">
        <v>525</v>
      </c>
      <c r="E18" s="24">
        <v>545</v>
      </c>
      <c r="F18" s="37">
        <f t="shared" si="0"/>
        <v>1070</v>
      </c>
      <c r="G18" s="26">
        <v>0</v>
      </c>
      <c r="H18" s="25">
        <v>0</v>
      </c>
      <c r="I18" s="25">
        <v>0</v>
      </c>
      <c r="J18" s="25">
        <v>349.88</v>
      </c>
      <c r="K18" s="25">
        <v>349.88</v>
      </c>
      <c r="L18" s="31">
        <v>349.88</v>
      </c>
      <c r="M18" s="67">
        <v>0</v>
      </c>
      <c r="N18" s="68">
        <v>20</v>
      </c>
      <c r="O18" s="39">
        <f t="shared" si="1"/>
        <v>1069.6399999999999</v>
      </c>
      <c r="P18" s="30">
        <f t="shared" si="2"/>
        <v>0.36000000000012733</v>
      </c>
      <c r="Q18" s="34"/>
      <c r="R18" s="27"/>
    </row>
    <row r="19" spans="1:18" ht="24.75" customHeight="1">
      <c r="A19" s="149" t="s">
        <v>148</v>
      </c>
      <c r="B19" s="22">
        <v>612.29</v>
      </c>
      <c r="C19" s="23">
        <v>632.29</v>
      </c>
      <c r="D19" s="23">
        <v>525</v>
      </c>
      <c r="E19" s="24">
        <v>545</v>
      </c>
      <c r="F19" s="37">
        <f t="shared" si="0"/>
        <v>2314.58</v>
      </c>
      <c r="G19" s="26">
        <v>174.9</v>
      </c>
      <c r="H19" s="25">
        <v>699.76</v>
      </c>
      <c r="I19" s="25">
        <v>349.88</v>
      </c>
      <c r="J19" s="25">
        <v>349.88</v>
      </c>
      <c r="K19" s="25">
        <v>349.88</v>
      </c>
      <c r="L19" s="31">
        <v>349.88</v>
      </c>
      <c r="M19" s="67">
        <v>20</v>
      </c>
      <c r="N19" s="68">
        <v>20</v>
      </c>
      <c r="O19" s="39">
        <f t="shared" si="1"/>
        <v>2314.1800000000003</v>
      </c>
      <c r="P19" s="30">
        <f t="shared" si="2"/>
        <v>0.3999999999996362</v>
      </c>
      <c r="Q19" s="34"/>
      <c r="R19" s="27"/>
    </row>
    <row r="20" spans="1:18" ht="24.75" customHeight="1">
      <c r="A20" s="150" t="s">
        <v>149</v>
      </c>
      <c r="B20" s="151">
        <v>652.26</v>
      </c>
      <c r="C20" s="130">
        <v>688.26</v>
      </c>
      <c r="D20" s="130">
        <v>0</v>
      </c>
      <c r="E20" s="131">
        <v>0</v>
      </c>
      <c r="F20" s="37">
        <f t="shared" si="0"/>
        <v>1340.52</v>
      </c>
      <c r="G20" s="26">
        <v>422.8</v>
      </c>
      <c r="H20" s="25">
        <v>430.81</v>
      </c>
      <c r="I20" s="25">
        <v>394.37</v>
      </c>
      <c r="J20" s="132">
        <v>0</v>
      </c>
      <c r="K20" s="132">
        <v>0</v>
      </c>
      <c r="L20" s="133">
        <v>0</v>
      </c>
      <c r="M20" s="67">
        <v>36</v>
      </c>
      <c r="N20" s="68">
        <v>0</v>
      </c>
      <c r="O20" s="39">
        <f t="shared" si="1"/>
        <v>1283.98</v>
      </c>
      <c r="P20" s="124">
        <f t="shared" si="2"/>
        <v>56.539999999999964</v>
      </c>
      <c r="Q20" s="129" t="s">
        <v>115</v>
      </c>
      <c r="R20" s="68" t="s">
        <v>96</v>
      </c>
    </row>
    <row r="21" spans="1:18" ht="24.75" customHeight="1">
      <c r="A21" s="150" t="s">
        <v>150</v>
      </c>
      <c r="B21" s="151">
        <v>612.29</v>
      </c>
      <c r="C21" s="130">
        <v>632.29</v>
      </c>
      <c r="D21" s="130">
        <v>0</v>
      </c>
      <c r="E21" s="131">
        <v>0</v>
      </c>
      <c r="F21" s="37">
        <f t="shared" si="0"/>
        <v>1244.58</v>
      </c>
      <c r="G21" s="26">
        <v>349.88</v>
      </c>
      <c r="H21" s="25">
        <v>524.82</v>
      </c>
      <c r="I21" s="25">
        <v>349.88</v>
      </c>
      <c r="J21" s="132">
        <v>0</v>
      </c>
      <c r="K21" s="132">
        <v>0</v>
      </c>
      <c r="L21" s="133">
        <v>0</v>
      </c>
      <c r="M21" s="67">
        <v>20</v>
      </c>
      <c r="N21" s="68">
        <v>0</v>
      </c>
      <c r="O21" s="39">
        <f t="shared" si="1"/>
        <v>1244.58</v>
      </c>
      <c r="P21" s="30">
        <f t="shared" si="2"/>
        <v>0</v>
      </c>
      <c r="Q21" s="129" t="s">
        <v>115</v>
      </c>
      <c r="R21" s="68" t="s">
        <v>96</v>
      </c>
    </row>
    <row r="22" spans="1:18" ht="24.75" customHeight="1">
      <c r="A22" s="150" t="s">
        <v>151</v>
      </c>
      <c r="B22" s="151">
        <v>739.73</v>
      </c>
      <c r="C22" s="130">
        <v>775.73</v>
      </c>
      <c r="D22" s="130">
        <v>0</v>
      </c>
      <c r="E22" s="131">
        <v>0</v>
      </c>
      <c r="F22" s="37">
        <f>(B22+C22+D22+E22)</f>
        <v>1515.46</v>
      </c>
      <c r="G22" s="26">
        <v>211.4</v>
      </c>
      <c r="H22" s="25">
        <v>634.14</v>
      </c>
      <c r="I22" s="25">
        <v>634.14</v>
      </c>
      <c r="J22" s="132">
        <v>0</v>
      </c>
      <c r="K22" s="132">
        <v>0</v>
      </c>
      <c r="L22" s="133">
        <v>0</v>
      </c>
      <c r="M22" s="67">
        <v>36</v>
      </c>
      <c r="N22" s="68">
        <v>0</v>
      </c>
      <c r="O22" s="39">
        <f>(G22+H22+I22+J22+K22+L22+M22+N22)</f>
        <v>1515.6799999999998</v>
      </c>
      <c r="P22" s="30">
        <f>F22-O22</f>
        <v>-0.2199999999997999</v>
      </c>
      <c r="Q22" s="129" t="s">
        <v>115</v>
      </c>
      <c r="R22" s="68" t="s">
        <v>96</v>
      </c>
    </row>
    <row r="23" spans="1:18" ht="24.75" customHeight="1">
      <c r="A23" s="18"/>
      <c r="B23" s="13"/>
      <c r="C23" s="1"/>
      <c r="D23" s="1"/>
      <c r="E23" s="14"/>
      <c r="F23" s="11"/>
      <c r="G23" s="13"/>
      <c r="H23" s="1"/>
      <c r="I23" s="1"/>
      <c r="J23" s="1"/>
      <c r="K23" s="1"/>
      <c r="L23" s="32"/>
      <c r="M23" s="13"/>
      <c r="N23" s="14"/>
      <c r="O23" s="33"/>
      <c r="P23" s="26"/>
      <c r="Q23" s="25"/>
      <c r="R23" s="27"/>
    </row>
    <row r="24" spans="1:18" ht="24.75" customHeight="1">
      <c r="A24" s="18"/>
      <c r="B24" s="13"/>
      <c r="C24" s="1"/>
      <c r="D24" s="1"/>
      <c r="E24" s="14"/>
      <c r="F24" s="11"/>
      <c r="G24" s="13"/>
      <c r="H24" s="1"/>
      <c r="I24" s="1"/>
      <c r="J24" s="1"/>
      <c r="K24" s="1"/>
      <c r="L24" s="32"/>
      <c r="M24" s="13"/>
      <c r="N24" s="14"/>
      <c r="O24" s="33"/>
      <c r="P24" s="26"/>
      <c r="Q24" s="25"/>
      <c r="R24" s="27"/>
    </row>
    <row r="25" spans="1:18" ht="24.75" customHeight="1">
      <c r="A25" s="18"/>
      <c r="B25" s="13"/>
      <c r="C25" s="1"/>
      <c r="D25" s="1"/>
      <c r="E25" s="14"/>
      <c r="F25" s="11"/>
      <c r="G25" s="13"/>
      <c r="H25" s="1"/>
      <c r="I25" s="1"/>
      <c r="J25" s="1"/>
      <c r="K25" s="1"/>
      <c r="L25" s="32"/>
      <c r="M25" s="13"/>
      <c r="N25" s="14"/>
      <c r="O25" s="33"/>
      <c r="P25" s="26"/>
      <c r="Q25" s="25"/>
      <c r="R25" s="27"/>
    </row>
    <row r="26" spans="1:18" ht="24.75" customHeight="1" thickBot="1">
      <c r="A26" s="41"/>
      <c r="B26" s="42"/>
      <c r="C26" s="43"/>
      <c r="D26" s="43"/>
      <c r="E26" s="44"/>
      <c r="F26" s="45"/>
      <c r="G26" s="46"/>
      <c r="H26" s="47"/>
      <c r="I26" s="47"/>
      <c r="J26" s="47"/>
      <c r="K26" s="47"/>
      <c r="L26" s="48"/>
      <c r="M26" s="46"/>
      <c r="N26" s="49"/>
      <c r="O26" s="50"/>
      <c r="P26" s="51"/>
      <c r="Q26" s="52"/>
      <c r="R26" s="53"/>
    </row>
    <row r="27" spans="1:18" ht="24.75" customHeight="1" thickBot="1">
      <c r="A27" s="10" t="s">
        <v>21</v>
      </c>
      <c r="B27" s="54">
        <f aca="true" t="shared" si="3" ref="B27:O27">SUM(B6:B26)</f>
        <v>8233.16</v>
      </c>
      <c r="C27" s="55">
        <f t="shared" si="3"/>
        <v>8573.16</v>
      </c>
      <c r="D27" s="55">
        <f t="shared" si="3"/>
        <v>8531</v>
      </c>
      <c r="E27" s="56">
        <f t="shared" si="3"/>
        <v>8884</v>
      </c>
      <c r="F27" s="57">
        <f t="shared" si="3"/>
        <v>34221.32</v>
      </c>
      <c r="G27" s="58">
        <f t="shared" si="3"/>
        <v>3769.520000000001</v>
      </c>
      <c r="H27" s="55">
        <f t="shared" si="3"/>
        <v>7407.84</v>
      </c>
      <c r="I27" s="55">
        <f t="shared" si="3"/>
        <v>4975.380000000001</v>
      </c>
      <c r="J27" s="55">
        <f t="shared" si="3"/>
        <v>5245.750000000001</v>
      </c>
      <c r="K27" s="55">
        <f t="shared" si="3"/>
        <v>6566.99</v>
      </c>
      <c r="L27" s="56">
        <f t="shared" si="3"/>
        <v>5289.570000000001</v>
      </c>
      <c r="M27" s="54">
        <f t="shared" si="3"/>
        <v>340</v>
      </c>
      <c r="N27" s="56">
        <f t="shared" si="3"/>
        <v>353</v>
      </c>
      <c r="O27" s="57">
        <f t="shared" si="3"/>
        <v>33948.05</v>
      </c>
      <c r="P27" s="54"/>
      <c r="Q27" s="59">
        <f>SUM(Q6:Q26)</f>
        <v>216.77</v>
      </c>
      <c r="R27" s="56">
        <f>SUM(R6:R26)</f>
        <v>0</v>
      </c>
    </row>
    <row r="29" spans="2:3" ht="12.75">
      <c r="B29" s="60"/>
      <c r="C29" s="123" t="s">
        <v>87</v>
      </c>
    </row>
    <row r="30" spans="2:3" ht="12.75">
      <c r="B30" s="125"/>
      <c r="C30" t="s">
        <v>134</v>
      </c>
    </row>
  </sheetData>
  <sheetProtection/>
  <printOptions/>
  <pageMargins left="0.75" right="0.75" top="1" bottom="1" header="0.4921259845" footer="0.4921259845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SSFZ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miska</cp:lastModifiedBy>
  <cp:lastPrinted>2013-01-03T09:04:19Z</cp:lastPrinted>
  <dcterms:created xsi:type="dcterms:W3CDTF">2011-02-18T11:52:11Z</dcterms:created>
  <dcterms:modified xsi:type="dcterms:W3CDTF">2013-11-22T13:27:47Z</dcterms:modified>
  <cp:category/>
  <cp:version/>
  <cp:contentType/>
  <cp:contentStatus/>
</cp:coreProperties>
</file>